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ediambient\PLANS RESIDUS\Calculadora_pressupost_municipal\"/>
    </mc:Choice>
  </mc:AlternateContent>
  <xr:revisionPtr revIDLastSave="0" documentId="13_ncr:1_{E1DFF38C-9522-429A-8378-D13A188F86BE}" xr6:coauthVersionLast="47" xr6:coauthVersionMax="47" xr10:uidLastSave="{00000000-0000-0000-0000-000000000000}"/>
  <bookViews>
    <workbookView xWindow="-120" yWindow="-120" windowWidth="29040" windowHeight="15720" tabRatio="771" xr2:uid="{A6E4BF16-9656-4DF1-8D4A-83F45A7EC00F}"/>
  </bookViews>
  <sheets>
    <sheet name="INTRODUCCIÓ" sheetId="1" r:id="rId1"/>
    <sheet name="RECOLLIDA" sheetId="2" r:id="rId2"/>
    <sheet name="TRACTAMENT" sheetId="3" r:id="rId3"/>
    <sheet name="DEIXALLERIA" sheetId="4" r:id="rId4"/>
    <sheet name="COMPOSTATGE" sheetId="5" r:id="rId5"/>
    <sheet name="CAMPANYES" sheetId="6" r:id="rId6"/>
    <sheet name="ALTRES DESPESES" sheetId="7" r:id="rId7"/>
    <sheet name="PRESSUPOST" sheetId="8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H9" i="5"/>
  <c r="H8" i="5"/>
  <c r="H7" i="5"/>
  <c r="H11" i="4"/>
  <c r="H10" i="4"/>
  <c r="H9" i="4"/>
  <c r="H8" i="4"/>
  <c r="H7" i="4"/>
  <c r="H11" i="3"/>
  <c r="H10" i="3"/>
  <c r="H9" i="3"/>
  <c r="H8" i="3"/>
  <c r="H7" i="3"/>
  <c r="H15" i="2"/>
  <c r="H14" i="2"/>
  <c r="H13" i="2"/>
  <c r="H12" i="2"/>
  <c r="H11" i="2"/>
  <c r="H10" i="2"/>
  <c r="H9" i="2"/>
  <c r="H8" i="2"/>
  <c r="H7" i="2"/>
  <c r="I21" i="4"/>
  <c r="I20" i="4"/>
  <c r="H57" i="2"/>
  <c r="I58" i="2"/>
  <c r="I50" i="2"/>
  <c r="H47" i="3"/>
  <c r="H46" i="3"/>
  <c r="H31" i="3"/>
  <c r="I31" i="3" s="1"/>
  <c r="H30" i="3"/>
  <c r="I30" i="3" s="1"/>
  <c r="H29" i="3"/>
  <c r="I29" i="3" s="1"/>
  <c r="H28" i="3"/>
  <c r="I28" i="3" s="1"/>
  <c r="I23" i="7"/>
  <c r="I22" i="7"/>
  <c r="I21" i="7"/>
  <c r="I20" i="7"/>
  <c r="I19" i="7"/>
  <c r="I15" i="7"/>
  <c r="I14" i="7"/>
  <c r="I13" i="7"/>
  <c r="I23" i="6"/>
  <c r="I22" i="6"/>
  <c r="I19" i="6"/>
  <c r="I15" i="6"/>
  <c r="I14" i="6"/>
  <c r="I13" i="6"/>
  <c r="H8" i="6"/>
  <c r="H7" i="6"/>
  <c r="I35" i="5"/>
  <c r="I34" i="5"/>
  <c r="I33" i="5"/>
  <c r="I32" i="5"/>
  <c r="I28" i="5"/>
  <c r="I24" i="5"/>
  <c r="I23" i="5"/>
  <c r="I19" i="5"/>
  <c r="I18" i="5"/>
  <c r="I17" i="5"/>
  <c r="I16" i="5"/>
  <c r="I53" i="4"/>
  <c r="I52" i="4"/>
  <c r="I51" i="4"/>
  <c r="I50" i="4"/>
  <c r="I49" i="4"/>
  <c r="I48" i="4"/>
  <c r="I47" i="4"/>
  <c r="I46" i="4"/>
  <c r="I34" i="4"/>
  <c r="I33" i="4"/>
  <c r="I42" i="4"/>
  <c r="I41" i="4"/>
  <c r="I40" i="4"/>
  <c r="I39" i="4"/>
  <c r="I29" i="4"/>
  <c r="I28" i="4"/>
  <c r="I24" i="4"/>
  <c r="I23" i="4"/>
  <c r="I22" i="4"/>
  <c r="I17" i="4"/>
  <c r="I16" i="4"/>
  <c r="I38" i="3"/>
  <c r="I37" i="3"/>
  <c r="I36" i="3"/>
  <c r="I24" i="3"/>
  <c r="I23" i="3"/>
  <c r="I22" i="3"/>
  <c r="I21" i="3"/>
  <c r="I20" i="3"/>
  <c r="I19" i="3"/>
  <c r="I18" i="3"/>
  <c r="I17" i="3"/>
  <c r="I16" i="3"/>
  <c r="I88" i="2"/>
  <c r="I87" i="2"/>
  <c r="I86" i="2"/>
  <c r="I85" i="2"/>
  <c r="I84" i="2"/>
  <c r="I83" i="2"/>
  <c r="I78" i="2"/>
  <c r="I75" i="2"/>
  <c r="I74" i="2"/>
  <c r="I69" i="2"/>
  <c r="I68" i="2"/>
  <c r="I67" i="2"/>
  <c r="I66" i="2"/>
  <c r="I65" i="2"/>
  <c r="I64" i="2"/>
  <c r="I57" i="2"/>
  <c r="H56" i="2"/>
  <c r="I56" i="2" s="1"/>
  <c r="H55" i="2"/>
  <c r="I55" i="2" s="1"/>
  <c r="H54" i="2"/>
  <c r="I54" i="2" s="1"/>
  <c r="I49" i="2"/>
  <c r="I48" i="2"/>
  <c r="I44" i="2"/>
  <c r="I43" i="2"/>
  <c r="I42" i="2"/>
  <c r="I41" i="2"/>
  <c r="I40" i="2"/>
  <c r="I36" i="2"/>
  <c r="I35" i="2"/>
  <c r="I34" i="2"/>
  <c r="I33" i="2"/>
  <c r="I29" i="2"/>
  <c r="I28" i="2"/>
  <c r="I27" i="2"/>
  <c r="I26" i="2"/>
  <c r="I22" i="2"/>
  <c r="I21" i="2"/>
  <c r="I20" i="2"/>
  <c r="H77" i="2"/>
  <c r="I77" i="2" s="1"/>
  <c r="H76" i="2"/>
  <c r="I76" i="2" s="1"/>
  <c r="I55" i="4" l="1"/>
  <c r="I37" i="5"/>
  <c r="I38" i="5"/>
  <c r="H7" i="7"/>
  <c r="I47" i="3"/>
  <c r="I46" i="3"/>
  <c r="I42" i="3"/>
  <c r="I56" i="4" l="1"/>
  <c r="I39" i="5"/>
  <c r="I50" i="3"/>
  <c r="I51" i="3"/>
  <c r="B28" i="8"/>
  <c r="H8" i="7"/>
  <c r="I90" i="2"/>
  <c r="I26" i="7" l="1"/>
  <c r="I27" i="7" s="1"/>
  <c r="B29" i="8" s="1"/>
  <c r="I91" i="2"/>
  <c r="E10" i="8" s="1"/>
  <c r="I57" i="4"/>
  <c r="B26" i="8" s="1"/>
  <c r="B27" i="8"/>
  <c r="E12" i="8"/>
  <c r="E19" i="8"/>
  <c r="E21" i="8" s="1"/>
  <c r="E24" i="8" s="1"/>
  <c r="I92" i="2" l="1"/>
  <c r="B24" i="8" s="1"/>
  <c r="I52" i="3"/>
  <c r="B25" i="8" s="1"/>
  <c r="E11" i="8"/>
  <c r="E13" i="8" s="1"/>
  <c r="E25" i="8" s="1"/>
  <c r="E26" i="8" s="1"/>
  <c r="E14" i="8" l="1"/>
</calcChain>
</file>

<file path=xl/sharedStrings.xml><?xml version="1.0" encoding="utf-8"?>
<sst xmlns="http://schemas.openxmlformats.org/spreadsheetml/2006/main" count="498" uniqueCount="259">
  <si>
    <t>1. Recollida de residus</t>
  </si>
  <si>
    <t>DEFINICIÓ DELS SERVEIS/ COSTOS UNITARIS</t>
  </si>
  <si>
    <t>Import</t>
  </si>
  <si>
    <t>Recollida de la fracció resta i voluminosos</t>
  </si>
  <si>
    <t>Recollida selectiva (paper, vidre i envasos)</t>
  </si>
  <si>
    <t>Recollida de FORM</t>
  </si>
  <si>
    <t>Recollida de poda fora de la deixalleria</t>
  </si>
  <si>
    <t>Recollida de residus comercials</t>
  </si>
  <si>
    <t>Retorn econòmic per la recollida de residus</t>
  </si>
  <si>
    <t>Neteja de contenidors</t>
  </si>
  <si>
    <t>Seguiment dels serveis</t>
  </si>
  <si>
    <t>Serveis complementaris</t>
  </si>
  <si>
    <t>1. Recollida de resta i voluminosos</t>
  </si>
  <si>
    <t>Càlcul de despeses</t>
  </si>
  <si>
    <t>Concepte</t>
  </si>
  <si>
    <t>Preu unitari</t>
  </si>
  <si>
    <t>Unitats</t>
  </si>
  <si>
    <t>Quantitat</t>
  </si>
  <si>
    <t>Cost</t>
  </si>
  <si>
    <t>Recollida porta a porta de resta</t>
  </si>
  <si>
    <t>Recollida de resta en contenidors</t>
  </si>
  <si>
    <t>Recollida de voluminosos fora de la deixalleria</t>
  </si>
  <si>
    <t>2. Recollida selectiva</t>
  </si>
  <si>
    <t>Fracció Paper-cartró</t>
  </si>
  <si>
    <t>tona</t>
  </si>
  <si>
    <t>Fracció Vidre</t>
  </si>
  <si>
    <t>Fracció Envasos</t>
  </si>
  <si>
    <t>Finançament anual de contenidors de selectiva</t>
  </si>
  <si>
    <t>contenidor</t>
  </si>
  <si>
    <t>3. Recollida d’orgànica</t>
  </si>
  <si>
    <t>Recollida porta a porta d’orgànica</t>
  </si>
  <si>
    <t>anual</t>
  </si>
  <si>
    <t>Recollida de contenidors de càrrega bilateral</t>
  </si>
  <si>
    <t>contenidor buidat</t>
  </si>
  <si>
    <t>Recollida de contenidors de càrrega posterior</t>
  </si>
  <si>
    <t>Finançament anual de contenidors de FORM</t>
  </si>
  <si>
    <t>4. Recollida de poda fora de la deixalleria</t>
  </si>
  <si>
    <t>Recollida en punts específics i delimitats</t>
  </si>
  <si>
    <t>Recollida de caixa gran</t>
  </si>
  <si>
    <t>Recollida en un punt d’apilament</t>
  </si>
  <si>
    <t>Recollida porta a porta</t>
  </si>
  <si>
    <t>Recollida en contenidors exclusius al carrer</t>
  </si>
  <si>
    <t>establiment</t>
  </si>
  <si>
    <t>recollida</t>
  </si>
  <si>
    <t>6. Retorn econòmic (estimació)</t>
  </si>
  <si>
    <t>tona recollida</t>
  </si>
  <si>
    <t>7. Neteja de contenidors</t>
  </si>
  <si>
    <t>Fracció</t>
  </si>
  <si>
    <t>*Núm. neteges anuals</t>
  </si>
  <si>
    <t>Núm. contenidors</t>
  </si>
  <si>
    <t>Fracció Resta</t>
  </si>
  <si>
    <t>Fracció FORM de càrrega bilateral</t>
  </si>
  <si>
    <t>Fracció FORM de càrrega posterior</t>
  </si>
  <si>
    <t>*Segons cada contracte de serveis.</t>
  </si>
  <si>
    <t>8. Seguiment dels serveis</t>
  </si>
  <si>
    <t>habitant</t>
  </si>
  <si>
    <t>Recollida de FORM en contenidors</t>
  </si>
  <si>
    <t>9. Serveis complementaris</t>
  </si>
  <si>
    <t>Unitat</t>
  </si>
  <si>
    <t>Subministrament de contenidors de càrrega superior iglú</t>
  </si>
  <si>
    <t>Subministrament de contenidors de càrrega bilateral</t>
  </si>
  <si>
    <t>Subministrament de contenidors de càrrega lateral</t>
  </si>
  <si>
    <t>bujol</t>
  </si>
  <si>
    <t>Contenidors temporals per festes i actes</t>
  </si>
  <si>
    <t>per acte</t>
  </si>
  <si>
    <t>Altres serveis municipals (vigilància, manteniment tancats, etc)</t>
  </si>
  <si>
    <t>Ingressos</t>
  </si>
  <si>
    <t>Despeses</t>
  </si>
  <si>
    <t>Despesa total</t>
  </si>
  <si>
    <t>Tractament dels residus en el Centre de Tractament de Residus (CTR) de l’Alt Empordà gestionat pel Consell Comarcal</t>
  </si>
  <si>
    <t>Taxa de residus gestionada per l’Agència de Residus de Catalunya (ARC)</t>
  </si>
  <si>
    <t>Tractament de la FORM en compostador comunitari</t>
  </si>
  <si>
    <t>Trituració de poda (d’origen municipal o domiciliari)</t>
  </si>
  <si>
    <t>Retorns econòmics del cànon de residus</t>
  </si>
  <si>
    <t>1. Tarifa regulada pel CCAE</t>
  </si>
  <si>
    <t>Segons instal·lació de tractament del CTR</t>
  </si>
  <si>
    <t>Quantitat (tones)</t>
  </si>
  <si>
    <t>Voluminosos i altres residus a abocador</t>
  </si>
  <si>
    <t>Planta de resta</t>
  </si>
  <si>
    <t>Resta</t>
  </si>
  <si>
    <t>Planta de compostatge:</t>
  </si>
  <si>
    <t>cost fix FORM</t>
  </si>
  <si>
    <t>FORM</t>
  </si>
  <si>
    <t>cost variable FORM (impropis 0-5%)</t>
  </si>
  <si>
    <t>cost variable FORM (impropis 5-10%)</t>
  </si>
  <si>
    <t>cost variable FORM (impropis 10-15%)</t>
  </si>
  <si>
    <t>cost variable FORM (impropis 15-20%)</t>
  </si>
  <si>
    <t>Restes de jardineria</t>
  </si>
  <si>
    <t>Jardineria</t>
  </si>
  <si>
    <t>poda estructurant</t>
  </si>
  <si>
    <t>Poda</t>
  </si>
  <si>
    <t>2. Taxa regulada per l’ARC (no publicada: estimació)</t>
  </si>
  <si>
    <t>Impost de residus</t>
  </si>
  <si>
    <t>tones</t>
  </si>
  <si>
    <t>Fracció orgànica</t>
  </si>
  <si>
    <t>Residus voluminosos</t>
  </si>
  <si>
    <t>3. Tractament de la FORM en compostador comunitari</t>
  </si>
  <si>
    <t>Despesa de manteniment, energia i reparacions</t>
  </si>
  <si>
    <t>Dedicació del personal municipal</t>
  </si>
  <si>
    <t>hora</t>
  </si>
  <si>
    <t>Material estructurant (pellet o serradures)</t>
  </si>
  <si>
    <t>4. Trituració de poda</t>
  </si>
  <si>
    <t>Servei extern de trituració</t>
  </si>
  <si>
    <t>5. Retorns econòmics (no publicats: estimació)</t>
  </si>
  <si>
    <t>*Retorn de impost per tractament de FORM</t>
  </si>
  <si>
    <t>Retorn de impost per tractament de poda estructurant al CTR</t>
  </si>
  <si>
    <t>*Import variable en funció del percentatge d’impropis de la FORM.</t>
  </si>
  <si>
    <t>Gestió de residus (recollida i tractament)</t>
  </si>
  <si>
    <t>Recollida de residus (sense cost de tractament)</t>
  </si>
  <si>
    <t>Retorn dels SIG</t>
  </si>
  <si>
    <t>Seguiment del servei</t>
  </si>
  <si>
    <t>Manteniment de la deixalleria</t>
  </si>
  <si>
    <t>1. Gestió de residus (recollida i tractament)</t>
  </si>
  <si>
    <t>Gestió dels residus especials</t>
  </si>
  <si>
    <t>Gestió de pneumàtics</t>
  </si>
  <si>
    <t>Manipulació en la recollida de residus especials mal classificats</t>
  </si>
  <si>
    <t>dia</t>
  </si>
  <si>
    <t>Lloguer de la biotrituradora del CCAE</t>
  </si>
  <si>
    <t>unitat</t>
  </si>
  <si>
    <t>2. Recollida de residus</t>
  </si>
  <si>
    <t>Voluminosos en deixalleria</t>
  </si>
  <si>
    <t>Poda en deixalleria</t>
  </si>
  <si>
    <t>Taifa unitària</t>
  </si>
  <si>
    <t>Retorn de cànon per residus especials</t>
  </si>
  <si>
    <t>Kg</t>
  </si>
  <si>
    <t>Retorn econòmic d’altres SIG (només per a municipis que no formen part de la Xarxa de deixalleries del CCAE*</t>
  </si>
  <si>
    <t>euros</t>
  </si>
  <si>
    <t>*Exemples SIG: piles, RAEE, etc</t>
  </si>
  <si>
    <t>4. Seguiment del servei</t>
  </si>
  <si>
    <t>Tarifa unitària</t>
  </si>
  <si>
    <t>Quota de la Xarxa de deixalleries del CCAE</t>
  </si>
  <si>
    <t xml:space="preserve"> per targeta</t>
  </si>
  <si>
    <t>Targeta bàsica i impressió de dades, per unitat</t>
  </si>
  <si>
    <t>Targeta bàsica, per unitat</t>
  </si>
  <si>
    <t>5. Manteniment de la deixalleria</t>
  </si>
  <si>
    <t>Actuacions preventives</t>
  </si>
  <si>
    <t>Actuacions correctives</t>
  </si>
  <si>
    <t>Vigilància i seguretat</t>
  </si>
  <si>
    <t>Subministrament d’elements d’emmagatzematge (big-bags i palets)</t>
  </si>
  <si>
    <t>Material Equips de Protecció Individual (EPI)</t>
  </si>
  <si>
    <t>Cost de funcionament (electricitat, aigua...)</t>
  </si>
  <si>
    <t>Dedicació de personal</t>
  </si>
  <si>
    <t>Altres</t>
  </si>
  <si>
    <t>Compostatge casolà</t>
  </si>
  <si>
    <t>Compostatge comunitari</t>
  </si>
  <si>
    <t>Compostatge comunitari mecanitzat</t>
  </si>
  <si>
    <t>Retorns econòmics</t>
  </si>
  <si>
    <t>1. Compostatge casolà</t>
  </si>
  <si>
    <t>Implantació nou compostador individual</t>
  </si>
  <si>
    <t>compostador</t>
  </si>
  <si>
    <t>Seguiment anual de compostador individual</t>
  </si>
  <si>
    <t>Tapa de compostador</t>
  </si>
  <si>
    <t>tapa</t>
  </si>
  <si>
    <t>Varilles del compostador</t>
  </si>
  <si>
    <t>varilla</t>
  </si>
  <si>
    <t>2. Compostatge comunitari</t>
  </si>
  <si>
    <t>Implantació nou compostador comunitari</t>
  </si>
  <si>
    <t>Seguiment anual de compostador comunitari</t>
  </si>
  <si>
    <t>3. Compostatge comunitari mecanitzat</t>
  </si>
  <si>
    <t>Implantació i seguiment tècnic</t>
  </si>
  <si>
    <t>compostador individual</t>
  </si>
  <si>
    <t>compostador comunitari</t>
  </si>
  <si>
    <t>5. Campanyes de comunicació</t>
  </si>
  <si>
    <t>Campanya general de sensibilització</t>
  </si>
  <si>
    <t>Campanya per comerços</t>
  </si>
  <si>
    <t>Campanya de sensibilització suplementària serveis amb contenidors</t>
  </si>
  <si>
    <t>per habitant</t>
  </si>
  <si>
    <t>Campanya de sensibilització suplementària serveis porta a porta</t>
  </si>
  <si>
    <t>Campanya suplementària mínima per municipis menys de 500 hab.</t>
  </si>
  <si>
    <t>per municipi</t>
  </si>
  <si>
    <t>Campanya informativa (no inclou el material)</t>
  </si>
  <si>
    <t>per establiment</t>
  </si>
  <si>
    <t>Altres despeses relacionades</t>
  </si>
  <si>
    <t>Recollides puntuals directes i/o extraordinàries</t>
  </si>
  <si>
    <t>Recollida de residus en parcs o zones de lleure</t>
  </si>
  <si>
    <t>Recollida i neteja d'abocaments incontrolats</t>
  </si>
  <si>
    <t>7. Pressupost anual</t>
  </si>
  <si>
    <t>Municipi:</t>
  </si>
  <si>
    <t>Núm. habitants:</t>
  </si>
  <si>
    <t>Despeses previstes</t>
  </si>
  <si>
    <t>Programa</t>
  </si>
  <si>
    <t>Capítol</t>
  </si>
  <si>
    <t>Recollida de residus</t>
  </si>
  <si>
    <t>Gestió dels residus sòlids urbans</t>
  </si>
  <si>
    <t>Tractament dels residus</t>
  </si>
  <si>
    <t>DESPESES TOTAL</t>
  </si>
  <si>
    <t>Despesa per habitant:</t>
  </si>
  <si>
    <t>Ingressos previstos</t>
  </si>
  <si>
    <t>Taxa del servei de recollida d’escombraries</t>
  </si>
  <si>
    <t>Transferències corrents dels retorns econòmics</t>
  </si>
  <si>
    <t>Subvencions per a la gestió dels residus municipals</t>
  </si>
  <si>
    <t>INGRESSOS TOTAL</t>
  </si>
  <si>
    <t>Balanç econòmic</t>
  </si>
  <si>
    <t>4. Retorn econòmic (no publicat: estimació)</t>
  </si>
  <si>
    <t>1. Campanya general</t>
  </si>
  <si>
    <t>2. Campanya per comerços</t>
  </si>
  <si>
    <t>1. Serveis d’execució directa</t>
  </si>
  <si>
    <t>2. Altres despeses relacionades</t>
  </si>
  <si>
    <t>2. Tractament de residus</t>
  </si>
  <si>
    <t>La recollida de residus fora de la deixalleria</t>
  </si>
  <si>
    <t>La gestió de la deixalleria (si escau)</t>
  </si>
  <si>
    <t>La gestió dels compostadors casolans i comunitaris (si escau)</t>
  </si>
  <si>
    <t>Les campanyes de comunicació per millorar la recollida selectiva</t>
  </si>
  <si>
    <t>Altres conceptes que gestiona l'ajuntament de forma directa</t>
  </si>
  <si>
    <t>PERÍODE 2025</t>
  </si>
  <si>
    <t>L'ajuntament ha d'omplir les caselles en groc de cada fulla amb les dades del municipi.</t>
  </si>
  <si>
    <t>PRESSUPOST DE GESTIÓ DELS RESIDUS MUNICIPALS</t>
  </si>
  <si>
    <t>Per a calcular  el pressupost municipal per a la gestió de residus cal tenir en compte:</t>
  </si>
  <si>
    <t>El tractament dels residus mitjançant gestors autoritzats</t>
  </si>
  <si>
    <t>4. Servei comarcal de compostatge (si escau)</t>
  </si>
  <si>
    <t>6. Altres serveis contractats per l'ajuntament</t>
  </si>
  <si>
    <t>Serveis contractats directament per l’ajuntament</t>
  </si>
  <si>
    <t>Recollida</t>
  </si>
  <si>
    <t>Tractament</t>
  </si>
  <si>
    <t>Deixalleria</t>
  </si>
  <si>
    <t>Compostatge</t>
  </si>
  <si>
    <t>Campanyes</t>
  </si>
  <si>
    <t>*Si es realitza la recollida comercial de cartró o de FORM, o tots dos: indicar la quantitat 1.</t>
  </si>
  <si>
    <t>*Recollida porta a porta comercial</t>
  </si>
  <si>
    <t>Acrònims emprats:</t>
  </si>
  <si>
    <t>CTR</t>
  </si>
  <si>
    <t>ARC</t>
  </si>
  <si>
    <t>CCAE</t>
  </si>
  <si>
    <t>Càrrega posterior</t>
  </si>
  <si>
    <t>Càrrega bilateral</t>
  </si>
  <si>
    <t>Centre de Tractament de Residus de l'Alt Empordà (Pedret i Marzà)</t>
  </si>
  <si>
    <t>Fracció Orgànica dels Residus Municipals</t>
  </si>
  <si>
    <t>Agència de Residus de Catalunya</t>
  </si>
  <si>
    <t>Consell Comarcal de l'Alt Empordà</t>
  </si>
  <si>
    <t>Sistema de recollida de contenidors amb rodes</t>
  </si>
  <si>
    <t>Sistema de recollida de contenidors tipus Easy o similar</t>
  </si>
  <si>
    <t>Voluminosos</t>
  </si>
  <si>
    <t xml:space="preserve">Segons informe de caracterització disponible al Meu Espai web del CCAE </t>
  </si>
  <si>
    <t>Si la FORM no surt del municipi (gestió exclusiva mitajançant compostatge)</t>
  </si>
  <si>
    <t>Si la FORM no surt del municipi (gestió exclusiva mitjançant compostatge)</t>
  </si>
  <si>
    <t>Si es tracta la FORM a un gestor extern o al CTR (el compostatge és complementari)</t>
  </si>
  <si>
    <t>3. Deixalleria o minideixalleria municipal(si escau)</t>
  </si>
  <si>
    <t>Fracció Resta*</t>
  </si>
  <si>
    <t>*Només s’aplica un 80% de la totalitat de la taxa (65,30 €/tona), corresponent al percentatge de rebuig de la planta de resta que realment té com a destí final l’abocador.</t>
  </si>
  <si>
    <t>Recollida porta a porta de cartró</t>
  </si>
  <si>
    <t>Recollida en un punt d’acumulació de cartró</t>
  </si>
  <si>
    <t>Recollida porta a porta d'orgànica</t>
  </si>
  <si>
    <t>5. Recollida de resdius comercials</t>
  </si>
  <si>
    <t>Retorn de cànon per recollida de tèxtil (ARC)</t>
  </si>
  <si>
    <t>Gestió de fusta</t>
  </si>
  <si>
    <t>Gestió de runa</t>
  </si>
  <si>
    <t>Gestió d’altres fraccions</t>
  </si>
  <si>
    <t>3. Retorn dels SCRAP (no publicat: estimació)</t>
  </si>
  <si>
    <t>SCRAP</t>
  </si>
  <si>
    <t>Sistema Col·lectiu de Responsabilitat Ampliada del Productor (regulat a la Ley 22/2011): Ecoembes, OFIRAEE, etc.</t>
  </si>
  <si>
    <t>*El retorn econòmic dels SCRAP es bonifica en la factura del servei comarcal de recollida.</t>
  </si>
  <si>
    <t>Retorn venda Paper-cartró (CCAE)*</t>
  </si>
  <si>
    <t>Retorn SCRAP Vidre (CCAE)*</t>
  </si>
  <si>
    <t>Retorn SCRAP Envasos (CCAE)*</t>
  </si>
  <si>
    <t>Retorn de cànon per recollida de FORM (ARC)**</t>
  </si>
  <si>
    <t>**El preu unitari és variable en funció dels impròpis i del tipus de municipi (determinat a la Guia retorn de cànon de l'ARC)</t>
  </si>
  <si>
    <r>
      <t xml:space="preserve">INSTRUCCIONS:
En aquesta plantilla hi trobareu una metodologia general per a calcular el pressupost per a la gestió dels residus municipals del vostre municipi. A partir de l'any 2025 la taxa de residus ha de cobrir el 100% de la despesa de la gestió dels residus municipals, d'acord amb la Llei 7/2022, de 8 d'abril, de residus i sòls contaminats per a una economia circular.
No cal omplir tots els camps, només aquells que corresponguin als serveis prestats al vostre municipi. Si necessiteu dades sobre el nombre de contenidors i/o quantitats de residus de l'any anterior, les podeu consultar al web de l'àrea de medi ambient (https://mediambient-altemporda.org/) o al vostre espai de la nostra extranet (https://meuespai.mediambient-altemporda.org/Login.aspx).
</t>
    </r>
    <r>
      <rPr>
        <b/>
        <sz val="11"/>
        <color rgb="FF000000"/>
        <rFont val="Century Gothic (Cuerpo)"/>
      </rPr>
      <t>Les tarifes dels serveis prestats pel Consell Comarcal ja es troben incloses a cada fulla. En el cas de serveis específics del Consell Comarcal o de serveis contractats directament per l'ajuntament, els hi podeu posar amb les dades de facturació de l’any anterior.</t>
    </r>
    <r>
      <rPr>
        <sz val="11"/>
        <color rgb="FF000000"/>
        <rFont val="Century Gothic (Cuerpo)"/>
      </rPr>
      <t xml:space="preserve">
Les tarifes dels retorns de cànon gestionats per l’Agència de Residus de Catalunya són estimats, atès que s’aprovaran durant l’any 2025.</t>
    </r>
  </si>
  <si>
    <t>Subministrament de bujols de 120 lt amb clau</t>
  </si>
  <si>
    <t>Nova impressió de targetes d’usuaris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</si>
</sst>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&quot;[$€-403];[Red]&quot;-&quot;#,##0.00&quot; &quot;[$€-403]"/>
    <numFmt numFmtId="165" formatCode="#,##0.00\ [$€-403];[Red]\-#,##0.00\ [$€-403]"/>
  </numFmts>
  <fonts count="34">
    <font>
      <sz val="10"/>
      <color theme="1"/>
      <name val="Liberation Sans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color rgb="FFFFFFFF"/>
      <name val="Century Gothic"/>
      <family val="2"/>
    </font>
    <font>
      <sz val="12"/>
      <color rgb="FFCC0000"/>
      <name val="Century Gothic"/>
      <family val="2"/>
    </font>
    <font>
      <i/>
      <sz val="12"/>
      <color rgb="FF808080"/>
      <name val="Century Gothic"/>
      <family val="2"/>
    </font>
    <font>
      <sz val="12"/>
      <color rgb="FF006600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u/>
      <sz val="12"/>
      <color rgb="FF0000EE"/>
      <name val="Century Gothic"/>
      <family val="2"/>
    </font>
    <font>
      <sz val="12"/>
      <color rgb="FF996600"/>
      <name val="Century Gothic"/>
      <family val="2"/>
    </font>
    <font>
      <sz val="12"/>
      <color rgb="FF333333"/>
      <name val="Century Gothic"/>
      <family val="2"/>
    </font>
    <font>
      <b/>
      <i/>
      <u/>
      <sz val="12"/>
      <color rgb="FF000000"/>
      <name val="Century Gothic"/>
      <family val="2"/>
    </font>
    <font>
      <b/>
      <u/>
      <sz val="20"/>
      <color rgb="FF000000"/>
      <name val="Century Gothic1"/>
    </font>
    <font>
      <b/>
      <u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 (Cuerpo)"/>
    </font>
    <font>
      <sz val="11"/>
      <color rgb="FFFFFFFF"/>
      <name val="Century Gothic"/>
      <family val="2"/>
    </font>
    <font>
      <b/>
      <sz val="11"/>
      <color rgb="FFFFFFFF"/>
      <name val="Century Gothic"/>
      <family val="2"/>
    </font>
    <font>
      <i/>
      <sz val="10"/>
      <color rgb="FF000000"/>
      <name val="Century Gothic"/>
      <family val="2"/>
    </font>
    <font>
      <sz val="12"/>
      <color rgb="FFFFFFFF"/>
      <name val="Century Gothic"/>
      <family val="2"/>
    </font>
    <font>
      <sz val="9"/>
      <color rgb="FFFF0000"/>
      <name val="Century Gothic"/>
      <family val="2"/>
    </font>
    <font>
      <sz val="10"/>
      <color rgb="FF000000"/>
      <name val="Arial"/>
      <family val="2"/>
    </font>
    <font>
      <sz val="11"/>
      <name val="Century Gothic"/>
      <family val="2"/>
    </font>
    <font>
      <b/>
      <sz val="16"/>
      <color rgb="FFFFFFFF"/>
      <name val="Century Gothic1"/>
    </font>
    <font>
      <sz val="8"/>
      <name val="Liberation Sans"/>
      <family val="2"/>
    </font>
    <font>
      <sz val="8"/>
      <color rgb="FF000000"/>
      <name val="Century Gothic"/>
      <family val="2"/>
    </font>
    <font>
      <sz val="10"/>
      <color rgb="FF000000"/>
      <name val="Century Gothic"/>
      <family val="2"/>
    </font>
    <font>
      <u/>
      <sz val="10"/>
      <color rgb="FF000000"/>
      <name val="Century Gothic"/>
      <family val="2"/>
    </font>
    <font>
      <sz val="10"/>
      <color theme="1"/>
      <name val="Liberation Sans"/>
      <family val="2"/>
    </font>
    <font>
      <b/>
      <sz val="12"/>
      <name val="Century Gothic"/>
      <family val="2"/>
    </font>
    <font>
      <i/>
      <sz val="10"/>
      <name val="Century Gothic"/>
      <family val="2"/>
    </font>
    <font>
      <b/>
      <sz val="11"/>
      <color rgb="FF000000"/>
      <name val="Century Gothic (Cuerpo)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6561"/>
        <bgColor rgb="FF006561"/>
      </patternFill>
    </fill>
    <fill>
      <patternFill patternType="solid">
        <fgColor rgb="FF539EA1"/>
        <bgColor rgb="FF539EA1"/>
      </patternFill>
    </fill>
    <fill>
      <patternFill patternType="solid">
        <fgColor rgb="FFFFFFD7"/>
        <bgColor rgb="FFFFFFD7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1">
    <xf numFmtId="0" fontId="0" fillId="0" borderId="0"/>
    <xf numFmtId="0" fontId="10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2" fillId="0" borderId="0" applyNumberFormat="0" applyFill="0" applyBorder="0" applyProtection="0"/>
    <xf numFmtId="0" fontId="9" fillId="0" borderId="0" applyNumberFormat="0" applyFill="0" applyBorder="0" applyProtection="0"/>
    <xf numFmtId="0" fontId="11" fillId="8" borderId="1" applyNumberFormat="0" applyProtection="0"/>
    <xf numFmtId="0" fontId="12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44" fontId="30" fillId="0" borderId="0" applyFont="0" applyFill="0" applyBorder="0" applyAlignment="0" applyProtection="0"/>
  </cellStyleXfs>
  <cellXfs count="175">
    <xf numFmtId="0" fontId="0" fillId="0" borderId="0" xfId="0"/>
    <xf numFmtId="0" fontId="13" fillId="0" borderId="0" xfId="7" applyFont="1" applyBorder="1" applyAlignment="1" applyProtection="1">
      <alignment horizontal="center" vertical="center"/>
    </xf>
    <xf numFmtId="0" fontId="1" fillId="0" borderId="0" xfId="7"/>
    <xf numFmtId="0" fontId="14" fillId="0" borderId="0" xfId="7" applyFont="1" applyBorder="1" applyAlignment="1" applyProtection="1">
      <alignment horizontal="center" vertical="center"/>
    </xf>
    <xf numFmtId="0" fontId="15" fillId="0" borderId="0" xfId="7" applyFont="1" applyAlignment="1" applyProtection="1">
      <alignment vertical="center"/>
    </xf>
    <xf numFmtId="0" fontId="15" fillId="0" borderId="0" xfId="7" applyFont="1" applyProtection="1"/>
    <xf numFmtId="0" fontId="15" fillId="0" borderId="0" xfId="7" applyFont="1" applyAlignment="1" applyProtection="1">
      <alignment horizontal="center"/>
    </xf>
    <xf numFmtId="0" fontId="15" fillId="0" borderId="0" xfId="7" applyFont="1" applyBorder="1" applyAlignment="1" applyProtection="1">
      <alignment horizontal="center"/>
    </xf>
    <xf numFmtId="0" fontId="15" fillId="0" borderId="0" xfId="7" applyFont="1" applyBorder="1" applyAlignment="1" applyProtection="1">
      <alignment horizontal="left"/>
    </xf>
    <xf numFmtId="0" fontId="15" fillId="0" borderId="0" xfId="7" applyFont="1" applyAlignment="1" applyProtection="1">
      <alignment horizontal="left"/>
    </xf>
    <xf numFmtId="0" fontId="15" fillId="0" borderId="0" xfId="7" applyFont="1" applyAlignment="1" applyProtection="1">
      <alignment horizontal="center" vertical="center"/>
    </xf>
    <xf numFmtId="0" fontId="15" fillId="0" borderId="0" xfId="7" applyFont="1" applyBorder="1" applyAlignment="1" applyProtection="1">
      <alignment horizontal="left" vertical="center"/>
    </xf>
    <xf numFmtId="0" fontId="16" fillId="0" borderId="0" xfId="7" applyFont="1" applyAlignment="1" applyProtection="1">
      <alignment horizontal="left"/>
    </xf>
    <xf numFmtId="0" fontId="16" fillId="0" borderId="0" xfId="7" applyFont="1" applyProtection="1"/>
    <xf numFmtId="0" fontId="14" fillId="0" borderId="0" xfId="7" applyFont="1" applyBorder="1" applyAlignment="1" applyProtection="1">
      <alignment horizontal="center" vertical="center"/>
      <protection hidden="1"/>
    </xf>
    <xf numFmtId="0" fontId="15" fillId="0" borderId="0" xfId="7" applyFont="1" applyAlignment="1" applyProtection="1">
      <alignment vertical="center"/>
      <protection hidden="1"/>
    </xf>
    <xf numFmtId="0" fontId="1" fillId="0" borderId="0" xfId="7" applyAlignment="1" applyProtection="1">
      <alignment wrapText="1"/>
      <protection hidden="1"/>
    </xf>
    <xf numFmtId="0" fontId="15" fillId="0" borderId="0" xfId="7" applyFont="1" applyProtection="1">
      <protection hidden="1"/>
    </xf>
    <xf numFmtId="0" fontId="18" fillId="9" borderId="0" xfId="7" applyFont="1" applyFill="1" applyAlignment="1" applyProtection="1">
      <alignment horizontal="right" wrapText="1"/>
      <protection hidden="1"/>
    </xf>
    <xf numFmtId="0" fontId="15" fillId="0" borderId="0" xfId="7" applyFont="1" applyAlignment="1" applyProtection="1">
      <alignment wrapText="1"/>
      <protection hidden="1"/>
    </xf>
    <xf numFmtId="0" fontId="15" fillId="0" borderId="0" xfId="7" applyFont="1" applyBorder="1" applyAlignment="1" applyProtection="1">
      <alignment horizontal="center" vertical="center" wrapText="1"/>
      <protection hidden="1"/>
    </xf>
    <xf numFmtId="0" fontId="15" fillId="0" borderId="0" xfId="7" applyFont="1" applyBorder="1" applyAlignment="1" applyProtection="1">
      <alignment horizontal="left" vertical="center" wrapText="1"/>
      <protection hidden="1"/>
    </xf>
    <xf numFmtId="164" fontId="15" fillId="0" borderId="0" xfId="7" applyNumberFormat="1" applyFont="1" applyAlignment="1" applyProtection="1">
      <alignment wrapText="1"/>
      <protection hidden="1"/>
    </xf>
    <xf numFmtId="0" fontId="15" fillId="0" borderId="0" xfId="7" applyFont="1" applyBorder="1" applyAlignment="1" applyProtection="1">
      <alignment wrapText="1"/>
      <protection hidden="1"/>
    </xf>
    <xf numFmtId="0" fontId="18" fillId="10" borderId="3" xfId="7" applyFont="1" applyFill="1" applyBorder="1" applyAlignment="1" applyProtection="1">
      <alignment horizontal="center" vertical="top" wrapText="1"/>
      <protection hidden="1"/>
    </xf>
    <xf numFmtId="0" fontId="18" fillId="10" borderId="4" xfId="7" applyFont="1" applyFill="1" applyBorder="1" applyAlignment="1" applyProtection="1">
      <alignment horizontal="center" vertical="top" wrapText="1"/>
      <protection hidden="1"/>
    </xf>
    <xf numFmtId="0" fontId="15" fillId="0" borderId="0" xfId="7" applyFont="1" applyBorder="1" applyAlignment="1" applyProtection="1">
      <alignment horizontal="center" vertical="top" wrapText="1"/>
      <protection hidden="1"/>
    </xf>
    <xf numFmtId="0" fontId="18" fillId="10" borderId="3" xfId="7" applyFont="1" applyFill="1" applyBorder="1" applyAlignment="1" applyProtection="1">
      <alignment horizontal="center" vertical="top"/>
      <protection hidden="1"/>
    </xf>
    <xf numFmtId="0" fontId="18" fillId="10" borderId="5" xfId="7" applyFont="1" applyFill="1" applyBorder="1" applyAlignment="1" applyProtection="1">
      <alignment horizontal="center" vertical="top" wrapText="1"/>
      <protection hidden="1"/>
    </xf>
    <xf numFmtId="0" fontId="15" fillId="0" borderId="0" xfId="7" applyFont="1" applyAlignment="1" applyProtection="1">
      <alignment horizontal="center" vertical="top"/>
    </xf>
    <xf numFmtId="0" fontId="15" fillId="11" borderId="3" xfId="7" applyFont="1" applyFill="1" applyBorder="1" applyAlignment="1" applyProtection="1">
      <alignment horizontal="center" vertical="center" wrapText="1"/>
      <protection locked="0"/>
    </xf>
    <xf numFmtId="0" fontId="15" fillId="11" borderId="5" xfId="7" applyFont="1" applyFill="1" applyBorder="1" applyAlignment="1" applyProtection="1">
      <alignment horizontal="center" vertical="center" wrapText="1"/>
      <protection locked="0"/>
    </xf>
    <xf numFmtId="164" fontId="15" fillId="0" borderId="0" xfId="7" applyNumberFormat="1" applyFont="1" applyAlignment="1" applyProtection="1">
      <alignment horizontal="center" vertical="center" wrapText="1"/>
      <protection hidden="1"/>
    </xf>
    <xf numFmtId="0" fontId="15" fillId="0" borderId="3" xfId="7" applyFont="1" applyBorder="1" applyAlignment="1" applyProtection="1">
      <alignment horizontal="center" vertical="center" wrapText="1"/>
      <protection hidden="1"/>
    </xf>
    <xf numFmtId="0" fontId="15" fillId="0" borderId="5" xfId="7" applyFont="1" applyBorder="1" applyAlignment="1" applyProtection="1">
      <alignment horizontal="center" vertical="center" wrapText="1"/>
      <protection hidden="1"/>
    </xf>
    <xf numFmtId="0" fontId="15" fillId="11" borderId="3" xfId="7" applyFont="1" applyFill="1" applyBorder="1" applyAlignment="1" applyProtection="1">
      <alignment horizontal="center" vertical="center"/>
      <protection locked="0"/>
    </xf>
    <xf numFmtId="4" fontId="15" fillId="11" borderId="5" xfId="7" applyNumberFormat="1" applyFont="1" applyFill="1" applyBorder="1" applyAlignment="1" applyProtection="1">
      <alignment horizontal="center" vertical="center"/>
      <protection locked="0"/>
    </xf>
    <xf numFmtId="4" fontId="15" fillId="11" borderId="5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7" applyFont="1" applyBorder="1" applyAlignment="1" applyProtection="1">
      <alignment horizontal="center" vertical="center"/>
      <protection hidden="1"/>
    </xf>
    <xf numFmtId="4" fontId="15" fillId="0" borderId="5" xfId="7" applyNumberFormat="1" applyFont="1" applyBorder="1" applyAlignment="1" applyProtection="1">
      <alignment horizontal="center" vertical="center"/>
      <protection hidden="1"/>
    </xf>
    <xf numFmtId="164" fontId="15" fillId="0" borderId="0" xfId="7" applyNumberFormat="1" applyFont="1" applyBorder="1" applyAlignment="1" applyProtection="1">
      <alignment horizontal="center" vertical="center" wrapText="1"/>
      <protection hidden="1"/>
    </xf>
    <xf numFmtId="0" fontId="15" fillId="0" borderId="6" xfId="7" applyFont="1" applyBorder="1" applyAlignment="1" applyProtection="1">
      <alignment horizontal="left" wrapText="1"/>
      <protection hidden="1"/>
    </xf>
    <xf numFmtId="3" fontId="15" fillId="11" borderId="5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7" applyProtection="1"/>
    <xf numFmtId="0" fontId="1" fillId="0" borderId="0" xfId="7" applyProtection="1">
      <protection hidden="1"/>
    </xf>
    <xf numFmtId="0" fontId="14" fillId="0" borderId="0" xfId="7" applyFont="1" applyBorder="1" applyAlignment="1" applyProtection="1">
      <alignment wrapText="1"/>
      <protection hidden="1"/>
    </xf>
    <xf numFmtId="0" fontId="14" fillId="0" borderId="0" xfId="7" applyFont="1" applyBorder="1" applyAlignment="1" applyProtection="1">
      <alignment vertical="center" wrapText="1"/>
      <protection hidden="1"/>
    </xf>
    <xf numFmtId="0" fontId="15" fillId="0" borderId="0" xfId="7" applyFont="1" applyAlignment="1" applyProtection="1">
      <alignment horizontal="left" vertical="top" wrapText="1"/>
      <protection hidden="1"/>
    </xf>
    <xf numFmtId="0" fontId="15" fillId="0" borderId="0" xfId="7" applyFont="1" applyAlignment="1" applyProtection="1">
      <alignment vertical="center" wrapText="1"/>
      <protection hidden="1"/>
    </xf>
    <xf numFmtId="0" fontId="15" fillId="0" borderId="0" xfId="7" applyFont="1" applyBorder="1" applyAlignment="1" applyProtection="1">
      <alignment vertical="center" wrapText="1"/>
      <protection hidden="1"/>
    </xf>
    <xf numFmtId="164" fontId="15" fillId="0" borderId="0" xfId="7" applyNumberFormat="1" applyFont="1" applyAlignment="1" applyProtection="1">
      <alignment vertical="center" wrapText="1"/>
      <protection hidden="1"/>
    </xf>
    <xf numFmtId="0" fontId="21" fillId="10" borderId="3" xfId="7" applyFont="1" applyFill="1" applyBorder="1" applyAlignment="1" applyProtection="1">
      <alignment horizontal="center" vertical="top"/>
      <protection hidden="1"/>
    </xf>
    <xf numFmtId="0" fontId="15" fillId="0" borderId="0" xfId="7" applyFont="1" applyAlignment="1" applyProtection="1">
      <alignment horizontal="center" vertical="top"/>
      <protection hidden="1"/>
    </xf>
    <xf numFmtId="0" fontId="22" fillId="0" borderId="0" xfId="7" applyFont="1" applyBorder="1" applyAlignment="1" applyProtection="1">
      <alignment vertical="center" wrapText="1"/>
      <protection hidden="1"/>
    </xf>
    <xf numFmtId="0" fontId="15" fillId="0" borderId="0" xfId="7" applyFont="1" applyAlignment="1" applyProtection="1">
      <alignment vertical="top"/>
      <protection hidden="1"/>
    </xf>
    <xf numFmtId="0" fontId="15" fillId="0" borderId="0" xfId="7" applyFont="1" applyBorder="1" applyAlignment="1" applyProtection="1">
      <alignment vertical="top" wrapText="1"/>
      <protection hidden="1"/>
    </xf>
    <xf numFmtId="0" fontId="18" fillId="10" borderId="4" xfId="7" applyFont="1" applyFill="1" applyBorder="1" applyAlignment="1" applyProtection="1">
      <alignment horizontal="center" vertical="center" wrapText="1"/>
      <protection hidden="1"/>
    </xf>
    <xf numFmtId="0" fontId="22" fillId="0" borderId="0" xfId="7" applyFont="1" applyAlignment="1" applyProtection="1">
      <alignment vertical="center" wrapText="1"/>
      <protection hidden="1"/>
    </xf>
    <xf numFmtId="4" fontId="15" fillId="0" borderId="5" xfId="7" applyNumberFormat="1" applyFont="1" applyBorder="1" applyAlignment="1" applyProtection="1">
      <alignment horizontal="center" vertical="center" wrapText="1"/>
      <protection hidden="1"/>
    </xf>
    <xf numFmtId="0" fontId="1" fillId="0" borderId="0" xfId="7" applyAlignment="1" applyProtection="1">
      <alignment vertical="center"/>
      <protection hidden="1"/>
    </xf>
    <xf numFmtId="0" fontId="23" fillId="0" borderId="6" xfId="7" applyFont="1" applyBorder="1" applyAlignment="1" applyProtection="1">
      <alignment horizontal="center" vertical="center" wrapText="1"/>
      <protection hidden="1"/>
    </xf>
    <xf numFmtId="0" fontId="21" fillId="10" borderId="3" xfId="7" applyFont="1" applyFill="1" applyBorder="1" applyAlignment="1" applyProtection="1">
      <alignment horizontal="center" vertical="center"/>
      <protection hidden="1"/>
    </xf>
    <xf numFmtId="0" fontId="18" fillId="10" borderId="5" xfId="7" applyFont="1" applyFill="1" applyBorder="1" applyAlignment="1" applyProtection="1">
      <alignment horizontal="center" vertical="center" wrapText="1"/>
      <protection hidden="1"/>
    </xf>
    <xf numFmtId="0" fontId="21" fillId="10" borderId="3" xfId="7" applyFont="1" applyFill="1" applyBorder="1" applyAlignment="1" applyProtection="1">
      <alignment horizontal="center" vertical="center" wrapText="1"/>
      <protection hidden="1"/>
    </xf>
    <xf numFmtId="0" fontId="1" fillId="0" borderId="0" xfId="7" applyAlignment="1">
      <alignment vertical="center"/>
    </xf>
    <xf numFmtId="0" fontId="15" fillId="0" borderId="0" xfId="7" applyFont="1" applyAlignment="1" applyProtection="1">
      <alignment horizontal="left" vertical="center" wrapText="1"/>
      <protection hidden="1"/>
    </xf>
    <xf numFmtId="4" fontId="1" fillId="11" borderId="0" xfId="7" applyNumberFormat="1" applyFill="1" applyAlignment="1" applyProtection="1">
      <alignment horizontal="left" vertical="center" wrapText="1"/>
      <protection locked="0"/>
    </xf>
    <xf numFmtId="4" fontId="1" fillId="0" borderId="0" xfId="7" applyNumberFormat="1" applyAlignment="1" applyProtection="1">
      <alignment horizontal="left" vertical="center" wrapText="1"/>
      <protection hidden="1"/>
    </xf>
    <xf numFmtId="0" fontId="1" fillId="0" borderId="0" xfId="7" applyAlignment="1" applyProtection="1">
      <alignment vertical="center"/>
    </xf>
    <xf numFmtId="0" fontId="21" fillId="10" borderId="4" xfId="7" applyFont="1" applyFill="1" applyBorder="1" applyAlignment="1" applyProtection="1">
      <alignment horizontal="right" vertical="center" wrapText="1"/>
      <protection hidden="1"/>
    </xf>
    <xf numFmtId="0" fontId="18" fillId="9" borderId="0" xfId="7" applyFont="1" applyFill="1" applyAlignment="1" applyProtection="1">
      <alignment horizontal="right" vertical="center" wrapText="1"/>
      <protection hidden="1"/>
    </xf>
    <xf numFmtId="0" fontId="15" fillId="0" borderId="10" xfId="7" applyFont="1" applyBorder="1" applyAlignment="1" applyProtection="1">
      <alignment horizontal="center" vertical="center"/>
    </xf>
    <xf numFmtId="0" fontId="15" fillId="0" borderId="12" xfId="7" applyFont="1" applyBorder="1" applyAlignment="1" applyProtection="1">
      <alignment horizontal="center" vertical="center"/>
    </xf>
    <xf numFmtId="0" fontId="25" fillId="0" borderId="0" xfId="7" applyFont="1" applyFill="1" applyBorder="1" applyAlignment="1" applyProtection="1">
      <alignment vertical="center"/>
    </xf>
    <xf numFmtId="0" fontId="27" fillId="0" borderId="0" xfId="7" applyFont="1" applyAlignment="1" applyProtection="1">
      <alignment vertical="center"/>
    </xf>
    <xf numFmtId="0" fontId="15" fillId="0" borderId="0" xfId="7" applyFont="1" applyFill="1" applyBorder="1" applyAlignment="1" applyProtection="1">
      <alignment horizontal="left" vertical="center" wrapText="1"/>
      <protection hidden="1"/>
    </xf>
    <xf numFmtId="0" fontId="28" fillId="0" borderId="7" xfId="7" applyFont="1" applyBorder="1"/>
    <xf numFmtId="0" fontId="28" fillId="0" borderId="8" xfId="7" applyFont="1" applyBorder="1"/>
    <xf numFmtId="0" fontId="28" fillId="0" borderId="9" xfId="7" applyFont="1" applyBorder="1"/>
    <xf numFmtId="0" fontId="28" fillId="0" borderId="10" xfId="7" applyFont="1" applyBorder="1"/>
    <xf numFmtId="0" fontId="29" fillId="0" borderId="0" xfId="7" applyFont="1" applyBorder="1"/>
    <xf numFmtId="0" fontId="28" fillId="0" borderId="0" xfId="7" applyFont="1" applyBorder="1"/>
    <xf numFmtId="0" fontId="28" fillId="0" borderId="11" xfId="7" applyFont="1" applyBorder="1"/>
    <xf numFmtId="0" fontId="28" fillId="0" borderId="12" xfId="7" applyFont="1" applyBorder="1"/>
    <xf numFmtId="0" fontId="28" fillId="0" borderId="13" xfId="7" applyFont="1" applyBorder="1"/>
    <xf numFmtId="0" fontId="28" fillId="0" borderId="14" xfId="7" applyFont="1" applyBorder="1"/>
    <xf numFmtId="8" fontId="1" fillId="0" borderId="4" xfId="20" applyNumberFormat="1" applyFont="1" applyBorder="1" applyAlignment="1" applyProtection="1">
      <alignment horizontal="right" vertical="center" wrapText="1"/>
      <protection hidden="1"/>
    </xf>
    <xf numFmtId="8" fontId="3" fillId="10" borderId="4" xfId="20" applyNumberFormat="1" applyFont="1" applyFill="1" applyBorder="1" applyAlignment="1" applyProtection="1">
      <alignment horizontal="right" vertical="center" wrapText="1"/>
      <protection hidden="1"/>
    </xf>
    <xf numFmtId="8" fontId="1" fillId="11" borderId="4" xfId="20" applyNumberFormat="1" applyFont="1" applyFill="1" applyBorder="1" applyAlignment="1" applyProtection="1">
      <alignment horizontal="right" vertical="center"/>
      <protection locked="0"/>
    </xf>
    <xf numFmtId="8" fontId="1" fillId="0" borderId="4" xfId="20" applyNumberFormat="1" applyFont="1" applyBorder="1" applyAlignment="1" applyProtection="1">
      <alignment horizontal="right" vertical="center"/>
      <protection hidden="1"/>
    </xf>
    <xf numFmtId="8" fontId="15" fillId="0" borderId="4" xfId="7" applyNumberFormat="1" applyFont="1" applyBorder="1" applyAlignment="1" applyProtection="1">
      <alignment vertical="center" wrapText="1"/>
      <protection hidden="1"/>
    </xf>
    <xf numFmtId="8" fontId="15" fillId="0" borderId="4" xfId="7" applyNumberFormat="1" applyFont="1" applyBorder="1" applyProtection="1">
      <protection hidden="1"/>
    </xf>
    <xf numFmtId="8" fontId="15" fillId="0" borderId="4" xfId="7" applyNumberFormat="1" applyFont="1" applyBorder="1" applyAlignment="1" applyProtection="1">
      <alignment wrapText="1"/>
      <protection hidden="1"/>
    </xf>
    <xf numFmtId="8" fontId="21" fillId="10" borderId="4" xfId="20" applyNumberFormat="1" applyFont="1" applyFill="1" applyBorder="1" applyAlignment="1" applyProtection="1">
      <alignment horizontal="right" vertical="center" wrapText="1"/>
      <protection hidden="1"/>
    </xf>
    <xf numFmtId="8" fontId="31" fillId="0" borderId="4" xfId="20" applyNumberFormat="1" applyFont="1" applyFill="1" applyBorder="1" applyAlignment="1" applyProtection="1">
      <alignment horizontal="right" vertical="center" wrapText="1"/>
      <protection hidden="1"/>
    </xf>
    <xf numFmtId="165" fontId="15" fillId="0" borderId="0" xfId="7" applyNumberFormat="1" applyFont="1" applyAlignment="1" applyProtection="1">
      <alignment wrapText="1"/>
      <protection hidden="1"/>
    </xf>
    <xf numFmtId="165" fontId="15" fillId="11" borderId="4" xfId="7" applyNumberFormat="1" applyFont="1" applyFill="1" applyBorder="1" applyAlignment="1" applyProtection="1">
      <alignment horizontal="center" vertical="center" wrapText="1"/>
      <protection locked="0"/>
    </xf>
    <xf numFmtId="165" fontId="15" fillId="0" borderId="4" xfId="7" applyNumberFormat="1" applyFont="1" applyBorder="1" applyAlignment="1" applyProtection="1">
      <alignment horizontal="center" vertical="center" wrapText="1"/>
      <protection hidden="1"/>
    </xf>
    <xf numFmtId="165" fontId="15" fillId="0" borderId="0" xfId="7" applyNumberFormat="1" applyFont="1" applyAlignment="1" applyProtection="1">
      <alignment vertical="center" wrapText="1"/>
      <protection hidden="1"/>
    </xf>
    <xf numFmtId="8" fontId="15" fillId="0" borderId="4" xfId="7" applyNumberFormat="1" applyFont="1" applyBorder="1" applyAlignment="1" applyProtection="1">
      <alignment horizontal="center" vertical="center" wrapText="1"/>
      <protection hidden="1"/>
    </xf>
    <xf numFmtId="8" fontId="15" fillId="0" borderId="4" xfId="7" applyNumberFormat="1" applyFont="1" applyBorder="1" applyAlignment="1" applyProtection="1">
      <alignment horizontal="right" vertical="center" wrapText="1"/>
      <protection hidden="1"/>
    </xf>
    <xf numFmtId="8" fontId="24" fillId="0" borderId="4" xfId="7" applyNumberFormat="1" applyFont="1" applyBorder="1" applyAlignment="1" applyProtection="1">
      <alignment horizontal="center" vertical="center" wrapText="1"/>
      <protection hidden="1"/>
    </xf>
    <xf numFmtId="8" fontId="15" fillId="0" borderId="4" xfId="7" applyNumberFormat="1" applyFont="1" applyBorder="1" applyAlignment="1" applyProtection="1">
      <alignment vertical="center"/>
      <protection hidden="1"/>
    </xf>
    <xf numFmtId="8" fontId="15" fillId="11" borderId="4" xfId="7" applyNumberFormat="1" applyFont="1" applyFill="1" applyBorder="1" applyAlignment="1" applyProtection="1">
      <alignment horizontal="center" vertical="center" wrapText="1"/>
      <protection locked="0"/>
    </xf>
    <xf numFmtId="8" fontId="15" fillId="0" borderId="0" xfId="7" applyNumberFormat="1" applyFont="1" applyAlignment="1" applyProtection="1">
      <alignment wrapText="1"/>
      <protection hidden="1"/>
    </xf>
    <xf numFmtId="0" fontId="21" fillId="10" borderId="3" xfId="7" applyFont="1" applyFill="1" applyBorder="1" applyAlignment="1" applyProtection="1">
      <alignment horizontal="left" vertical="center" wrapText="1"/>
      <protection hidden="1"/>
    </xf>
    <xf numFmtId="0" fontId="31" fillId="0" borderId="3" xfId="7" applyFont="1" applyFill="1" applyBorder="1" applyAlignment="1" applyProtection="1">
      <alignment horizontal="left" vertical="center"/>
      <protection hidden="1"/>
    </xf>
    <xf numFmtId="0" fontId="1" fillId="0" borderId="5" xfId="7" applyBorder="1" applyAlignment="1" applyProtection="1">
      <alignment horizontal="center" vertical="center" wrapText="1"/>
      <protection hidden="1"/>
    </xf>
    <xf numFmtId="0" fontId="1" fillId="0" borderId="0" xfId="7" applyAlignment="1" applyProtection="1">
      <alignment horizontal="right" vertical="center"/>
      <protection hidden="1"/>
    </xf>
    <xf numFmtId="8" fontId="1" fillId="0" borderId="0" xfId="7" applyNumberFormat="1" applyAlignment="1" applyProtection="1">
      <alignment vertical="center"/>
      <protection hidden="1"/>
    </xf>
    <xf numFmtId="0" fontId="1" fillId="0" borderId="3" xfId="7" applyBorder="1" applyAlignment="1" applyProtection="1">
      <alignment horizontal="center" vertical="center" wrapText="1"/>
      <protection hidden="1"/>
    </xf>
    <xf numFmtId="8" fontId="31" fillId="0" borderId="4" xfId="7" applyNumberFormat="1" applyFont="1" applyFill="1" applyBorder="1" applyAlignment="1" applyProtection="1">
      <alignment vertical="center"/>
      <protection hidden="1"/>
    </xf>
    <xf numFmtId="0" fontId="25" fillId="9" borderId="0" xfId="7" applyFont="1" applyFill="1" applyBorder="1" applyAlignment="1" applyProtection="1">
      <alignment horizontal="left" vertical="center"/>
    </xf>
    <xf numFmtId="0" fontId="21" fillId="10" borderId="0" xfId="7" applyFont="1" applyFill="1" applyBorder="1" applyAlignment="1" applyProtection="1">
      <alignment horizontal="left" vertical="center" wrapText="1"/>
    </xf>
    <xf numFmtId="0" fontId="15" fillId="0" borderId="7" xfId="7" applyFont="1" applyFill="1" applyBorder="1" applyAlignment="1" applyProtection="1">
      <alignment horizontal="left" vertical="center"/>
    </xf>
    <xf numFmtId="0" fontId="15" fillId="0" borderId="8" xfId="7" applyFont="1" applyFill="1" applyBorder="1" applyAlignment="1" applyProtection="1">
      <alignment horizontal="left" vertical="center"/>
    </xf>
    <xf numFmtId="0" fontId="15" fillId="0" borderId="9" xfId="7" applyFont="1" applyFill="1" applyBorder="1" applyAlignment="1" applyProtection="1">
      <alignment horizontal="left" vertical="center"/>
    </xf>
    <xf numFmtId="164" fontId="15" fillId="11" borderId="15" xfId="7" applyNumberFormat="1" applyFont="1" applyFill="1" applyBorder="1" applyAlignment="1" applyProtection="1">
      <alignment horizontal="center" vertical="center" wrapText="1"/>
    </xf>
    <xf numFmtId="164" fontId="15" fillId="11" borderId="16" xfId="7" applyNumberFormat="1" applyFont="1" applyFill="1" applyBorder="1" applyAlignment="1" applyProtection="1">
      <alignment horizontal="center" vertical="center" wrapText="1"/>
    </xf>
    <xf numFmtId="164" fontId="15" fillId="11" borderId="17" xfId="7" applyNumberFormat="1" applyFont="1" applyFill="1" applyBorder="1" applyAlignment="1" applyProtection="1">
      <alignment horizontal="center" vertical="center" wrapText="1"/>
    </xf>
    <xf numFmtId="0" fontId="17" fillId="0" borderId="7" xfId="7" applyFont="1" applyFill="1" applyBorder="1" applyAlignment="1" applyProtection="1">
      <alignment horizontal="left" vertical="center" wrapText="1"/>
    </xf>
    <xf numFmtId="0" fontId="17" fillId="0" borderId="8" xfId="7" applyFont="1" applyFill="1" applyBorder="1" applyAlignment="1" applyProtection="1">
      <alignment horizontal="left" vertical="center" wrapText="1"/>
    </xf>
    <xf numFmtId="0" fontId="17" fillId="0" borderId="9" xfId="7" applyFont="1" applyFill="1" applyBorder="1" applyAlignment="1" applyProtection="1">
      <alignment horizontal="left" vertical="center" wrapText="1"/>
    </xf>
    <xf numFmtId="0" fontId="17" fillId="0" borderId="10" xfId="7" applyFont="1" applyFill="1" applyBorder="1" applyAlignment="1" applyProtection="1">
      <alignment horizontal="left" vertical="center" wrapText="1"/>
    </xf>
    <xf numFmtId="0" fontId="17" fillId="0" borderId="0" xfId="7" applyFont="1" applyFill="1" applyBorder="1" applyAlignment="1" applyProtection="1">
      <alignment horizontal="left" vertical="center" wrapText="1"/>
    </xf>
    <xf numFmtId="0" fontId="17" fillId="0" borderId="11" xfId="7" applyFont="1" applyFill="1" applyBorder="1" applyAlignment="1" applyProtection="1">
      <alignment horizontal="left" vertical="center" wrapText="1"/>
    </xf>
    <xf numFmtId="0" fontId="17" fillId="0" borderId="12" xfId="7" applyFont="1" applyFill="1" applyBorder="1" applyAlignment="1" applyProtection="1">
      <alignment horizontal="left" vertical="center" wrapText="1"/>
    </xf>
    <xf numFmtId="0" fontId="17" fillId="0" borderId="13" xfId="7" applyFont="1" applyFill="1" applyBorder="1" applyAlignment="1" applyProtection="1">
      <alignment horizontal="left" vertical="center" wrapText="1"/>
    </xf>
    <xf numFmtId="0" fontId="17" fillId="0" borderId="14" xfId="7" applyFont="1" applyFill="1" applyBorder="1" applyAlignment="1" applyProtection="1">
      <alignment horizontal="left" vertical="center" wrapText="1"/>
    </xf>
    <xf numFmtId="0" fontId="15" fillId="0" borderId="0" xfId="7" applyFont="1" applyBorder="1" applyAlignment="1" applyProtection="1">
      <alignment horizontal="left" vertical="center"/>
    </xf>
    <xf numFmtId="0" fontId="15" fillId="0" borderId="11" xfId="7" applyFont="1" applyBorder="1" applyAlignment="1" applyProtection="1">
      <alignment horizontal="left" vertical="center"/>
    </xf>
    <xf numFmtId="0" fontId="15" fillId="0" borderId="13" xfId="7" applyFont="1" applyBorder="1" applyAlignment="1" applyProtection="1">
      <alignment horizontal="left" vertical="center"/>
    </xf>
    <xf numFmtId="0" fontId="15" fillId="0" borderId="14" xfId="7" applyFont="1" applyBorder="1" applyAlignment="1" applyProtection="1">
      <alignment horizontal="left" vertical="center"/>
    </xf>
    <xf numFmtId="0" fontId="15" fillId="0" borderId="10" xfId="7" applyFont="1" applyBorder="1" applyAlignment="1" applyProtection="1">
      <alignment horizontal="left" vertical="center"/>
    </xf>
    <xf numFmtId="0" fontId="28" fillId="0" borderId="0" xfId="7" applyFont="1" applyBorder="1" applyAlignment="1">
      <alignment horizontal="left"/>
    </xf>
    <xf numFmtId="0" fontId="28" fillId="0" borderId="11" xfId="7" applyFont="1" applyBorder="1" applyAlignment="1">
      <alignment horizontal="left"/>
    </xf>
    <xf numFmtId="0" fontId="15" fillId="0" borderId="0" xfId="7" applyFont="1" applyFill="1" applyBorder="1" applyAlignment="1" applyProtection="1">
      <alignment horizontal="left" vertical="center" wrapText="1"/>
      <protection hidden="1"/>
    </xf>
    <xf numFmtId="0" fontId="18" fillId="9" borderId="0" xfId="7" applyFont="1" applyFill="1" applyBorder="1" applyAlignment="1" applyProtection="1">
      <alignment horizontal="left" vertical="top" wrapText="1"/>
      <protection hidden="1"/>
    </xf>
    <xf numFmtId="0" fontId="15" fillId="0" borderId="3" xfId="7" applyFont="1" applyFill="1" applyBorder="1" applyAlignment="1" applyProtection="1">
      <alignment vertical="center" wrapText="1"/>
      <protection hidden="1"/>
    </xf>
    <xf numFmtId="0" fontId="19" fillId="9" borderId="2" xfId="7" applyFont="1" applyFill="1" applyBorder="1" applyAlignment="1" applyProtection="1">
      <alignment horizontal="left" vertical="center" wrapText="1"/>
      <protection hidden="1"/>
    </xf>
    <xf numFmtId="0" fontId="19" fillId="9" borderId="2" xfId="7" applyFont="1" applyFill="1" applyBorder="1" applyAlignment="1" applyProtection="1">
      <alignment horizontal="center" vertical="center"/>
      <protection hidden="1"/>
    </xf>
    <xf numFmtId="0" fontId="18" fillId="10" borderId="3" xfId="7" applyFont="1" applyFill="1" applyBorder="1" applyAlignment="1" applyProtection="1">
      <alignment horizontal="center" vertical="top" wrapText="1"/>
      <protection hidden="1"/>
    </xf>
    <xf numFmtId="0" fontId="15" fillId="0" borderId="3" xfId="7" applyFont="1" applyFill="1" applyBorder="1" applyAlignment="1" applyProtection="1">
      <alignment horizontal="left" vertical="center" wrapText="1"/>
      <protection hidden="1"/>
    </xf>
    <xf numFmtId="0" fontId="20" fillId="0" borderId="0" xfId="7" applyFont="1" applyFill="1" applyBorder="1" applyProtection="1">
      <protection hidden="1"/>
    </xf>
    <xf numFmtId="0" fontId="20" fillId="0" borderId="0" xfId="7" applyFont="1" applyFill="1" applyBorder="1" applyAlignment="1" applyProtection="1">
      <alignment wrapText="1"/>
      <protection hidden="1"/>
    </xf>
    <xf numFmtId="0" fontId="25" fillId="9" borderId="0" xfId="7" applyFont="1" applyFill="1" applyBorder="1" applyAlignment="1" applyProtection="1">
      <alignment horizontal="left" vertical="center"/>
      <protection hidden="1"/>
    </xf>
    <xf numFmtId="0" fontId="21" fillId="10" borderId="0" xfId="7" applyFont="1" applyFill="1" applyBorder="1" applyAlignment="1" applyProtection="1">
      <alignment horizontal="left" vertical="center"/>
      <protection hidden="1"/>
    </xf>
    <xf numFmtId="0" fontId="21" fillId="10" borderId="3" xfId="7" applyFont="1" applyFill="1" applyBorder="1" applyAlignment="1" applyProtection="1">
      <alignment horizontal="left" vertical="center"/>
      <protection hidden="1"/>
    </xf>
    <xf numFmtId="0" fontId="21" fillId="10" borderId="5" xfId="7" applyFont="1" applyFill="1" applyBorder="1" applyAlignment="1" applyProtection="1">
      <alignment horizontal="left" vertical="center"/>
      <protection hidden="1"/>
    </xf>
    <xf numFmtId="0" fontId="31" fillId="0" borderId="3" xfId="7" applyFont="1" applyFill="1" applyBorder="1" applyAlignment="1" applyProtection="1">
      <alignment horizontal="left" vertical="center" wrapText="1"/>
      <protection hidden="1"/>
    </xf>
    <xf numFmtId="0" fontId="15" fillId="0" borderId="3" xfId="7" applyFont="1" applyFill="1" applyBorder="1" applyAlignment="1" applyProtection="1">
      <alignment horizontal="left" wrapText="1"/>
      <protection hidden="1"/>
    </xf>
    <xf numFmtId="0" fontId="15" fillId="0" borderId="18" xfId="7" applyFont="1" applyBorder="1" applyAlignment="1" applyProtection="1">
      <alignment horizontal="center" vertical="center" wrapText="1"/>
      <protection hidden="1"/>
    </xf>
    <xf numFmtId="0" fontId="15" fillId="0" borderId="6" xfId="7" applyFont="1" applyBorder="1" applyAlignment="1" applyProtection="1">
      <alignment horizontal="center" vertical="center" wrapText="1"/>
      <protection hidden="1"/>
    </xf>
    <xf numFmtId="0" fontId="15" fillId="0" borderId="19" xfId="7" applyFont="1" applyBorder="1" applyAlignment="1" applyProtection="1">
      <alignment horizontal="center" vertical="center" wrapText="1"/>
      <protection hidden="1"/>
    </xf>
    <xf numFmtId="0" fontId="15" fillId="0" borderId="0" xfId="7" applyFont="1" applyFill="1" applyBorder="1" applyAlignment="1" applyProtection="1">
      <alignment vertical="center" wrapText="1"/>
      <protection hidden="1"/>
    </xf>
    <xf numFmtId="0" fontId="15" fillId="0" borderId="5" xfId="7" applyFont="1" applyFill="1" applyBorder="1" applyAlignment="1" applyProtection="1">
      <alignment vertical="center" wrapText="1"/>
      <protection hidden="1"/>
    </xf>
    <xf numFmtId="0" fontId="15" fillId="0" borderId="3" xfId="7" applyFont="1" applyFill="1" applyBorder="1" applyAlignment="1" applyProtection="1">
      <alignment wrapText="1"/>
      <protection hidden="1"/>
    </xf>
    <xf numFmtId="0" fontId="32" fillId="0" borderId="0" xfId="7" applyFont="1" applyFill="1" applyBorder="1" applyAlignment="1" applyProtection="1">
      <alignment horizontal="left" vertical="center" wrapText="1"/>
      <protection hidden="1"/>
    </xf>
    <xf numFmtId="0" fontId="15" fillId="0" borderId="0" xfId="7" applyFont="1" applyFill="1" applyBorder="1" applyAlignment="1" applyProtection="1">
      <alignment horizontal="left" vertical="top" wrapText="1"/>
      <protection hidden="1"/>
    </xf>
    <xf numFmtId="0" fontId="19" fillId="9" borderId="2" xfId="7" applyFont="1" applyFill="1" applyBorder="1" applyAlignment="1" applyProtection="1">
      <alignment horizontal="left" vertical="center" wrapText="1"/>
      <protection locked="0"/>
    </xf>
    <xf numFmtId="0" fontId="18" fillId="9" borderId="0" xfId="7" applyFont="1" applyFill="1" applyBorder="1" applyAlignment="1" applyProtection="1">
      <alignment horizontal="left" vertical="center" wrapText="1"/>
      <protection hidden="1"/>
    </xf>
    <xf numFmtId="0" fontId="18" fillId="10" borderId="3" xfId="7" applyFont="1" applyFill="1" applyBorder="1" applyAlignment="1" applyProtection="1">
      <alignment horizontal="center" vertical="center" wrapText="1"/>
      <protection hidden="1"/>
    </xf>
    <xf numFmtId="0" fontId="0" fillId="11" borderId="3" xfId="0" applyFill="1" applyBorder="1" applyAlignment="1">
      <alignment vertical="center"/>
    </xf>
    <xf numFmtId="0" fontId="3" fillId="10" borderId="3" xfId="7" applyFont="1" applyFill="1" applyBorder="1" applyAlignment="1" applyProtection="1">
      <alignment horizontal="right" vertical="center" wrapText="1"/>
      <protection hidden="1"/>
    </xf>
    <xf numFmtId="0" fontId="1" fillId="0" borderId="0" xfId="7" applyFill="1" applyBorder="1" applyAlignment="1" applyProtection="1">
      <alignment horizontal="right" vertical="center" wrapText="1"/>
      <protection hidden="1"/>
    </xf>
    <xf numFmtId="0" fontId="0" fillId="11" borderId="0" xfId="0" applyFill="1" applyAlignment="1" applyProtection="1">
      <alignment vertical="center"/>
      <protection locked="0"/>
    </xf>
    <xf numFmtId="0" fontId="3" fillId="9" borderId="2" xfId="7" applyFont="1" applyFill="1" applyBorder="1" applyAlignment="1" applyProtection="1">
      <alignment horizontal="center" vertical="center" wrapText="1"/>
      <protection hidden="1"/>
    </xf>
    <xf numFmtId="0" fontId="21" fillId="10" borderId="3" xfId="7" applyFont="1" applyFill="1" applyBorder="1" applyAlignment="1" applyProtection="1">
      <alignment horizontal="center" vertical="center" wrapText="1"/>
      <protection hidden="1"/>
    </xf>
    <xf numFmtId="0" fontId="1" fillId="0" borderId="3" xfId="7" applyFill="1" applyBorder="1" applyAlignment="1" applyProtection="1">
      <alignment horizontal="center" vertical="center" wrapText="1"/>
      <protection hidden="1"/>
    </xf>
    <xf numFmtId="0" fontId="1" fillId="0" borderId="5" xfId="7" applyFill="1" applyBorder="1" applyAlignment="1" applyProtection="1">
      <alignment horizontal="left" vertical="center" wrapText="1"/>
      <protection hidden="1"/>
    </xf>
    <xf numFmtId="0" fontId="1" fillId="0" borderId="0" xfId="7" applyFill="1" applyBorder="1" applyAlignment="1" applyProtection="1">
      <alignment horizontal="right" vertical="center"/>
      <protection hidden="1"/>
    </xf>
    <xf numFmtId="0" fontId="28" fillId="0" borderId="0" xfId="7" applyFont="1" applyBorder="1" applyAlignment="1">
      <alignment horizontal="left" wrapText="1"/>
    </xf>
    <xf numFmtId="0" fontId="28" fillId="0" borderId="11" xfId="7" applyFont="1" applyBorder="1" applyAlignment="1">
      <alignment horizontal="left" wrapText="1"/>
    </xf>
    <xf numFmtId="0" fontId="28" fillId="0" borderId="0" xfId="7" applyFont="1" applyBorder="1" applyAlignment="1">
      <alignment vertical="center"/>
    </xf>
    <xf numFmtId="0" fontId="20" fillId="0" borderId="0" xfId="7" applyFont="1" applyFill="1" applyBorder="1" applyAlignment="1" applyProtection="1">
      <alignment horizontal="left"/>
      <protection hidden="1"/>
    </xf>
  </cellXfs>
  <cellStyles count="21">
    <cellStyle name="Accent" xfId="2" xr:uid="{72B78F25-2736-47F2-8739-8CA4CCF4284D}"/>
    <cellStyle name="Accent 1" xfId="3" xr:uid="{2E754101-11D5-433A-9D0E-07A7701752D5}"/>
    <cellStyle name="Accent 2" xfId="4" xr:uid="{26C069A3-F4FF-4B24-932B-D58C1807BC0A}"/>
    <cellStyle name="Accent 3" xfId="5" xr:uid="{1F6DEE41-16E0-4032-8A26-4709B28C2699}"/>
    <cellStyle name="Bad" xfId="6" xr:uid="{258E0CE5-4C39-4B37-8A4F-26A5817D4389}"/>
    <cellStyle name="Default" xfId="7" xr:uid="{17AF8BF8-D339-4FC3-AF59-C845F94BDC25}"/>
    <cellStyle name="Error" xfId="8" xr:uid="{BA86D785-59DE-432C-9970-8570B29D1A8C}"/>
    <cellStyle name="Footnote" xfId="9" xr:uid="{79280C2E-6D4B-47EA-BC1A-357E6CE5D79D}"/>
    <cellStyle name="Good" xfId="10" xr:uid="{A28AB89B-79EF-4A4A-B16B-CEF80C0A55E0}"/>
    <cellStyle name="Heading" xfId="11" xr:uid="{62E3CDFD-581A-4696-9D4F-A9714FCA2107}"/>
    <cellStyle name="Heading 1" xfId="12" xr:uid="{32164D76-C1A8-415D-8426-02F9DE1F6F63}"/>
    <cellStyle name="Heading 2" xfId="13" xr:uid="{557A1ADC-5331-4053-AA45-39BB1F7E3B84}"/>
    <cellStyle name="Hyperlink" xfId="14" xr:uid="{777C59C6-501D-4B7C-8111-677308125584}"/>
    <cellStyle name="Moneda" xfId="20" builtinId="4"/>
    <cellStyle name="Neutral" xfId="1" builtinId="28" customBuiltin="1"/>
    <cellStyle name="Normal" xfId="0" builtinId="0" customBuiltin="1"/>
    <cellStyle name="Note" xfId="15" xr:uid="{F133009C-1E67-4CC2-AF7B-F4E0DEE85880}"/>
    <cellStyle name="Result" xfId="16" xr:uid="{3C080FD3-94BF-4E6A-864B-145BD16CDF01}"/>
    <cellStyle name="Status" xfId="17" xr:uid="{FBEB065E-37E2-4537-AD66-35B054EFBF48}"/>
    <cellStyle name="Text" xfId="18" xr:uid="{4D92B1EF-A29F-4240-9DDB-E0C45176027A}"/>
    <cellStyle name="Warning" xfId="19" xr:uid="{ADC4A5EF-145C-4A36-A60A-4EF6FA0106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>
                <a:latin typeface="Century Gothic" panose="020B0502020202020204" pitchFamily="34" charset="0"/>
              </a:rPr>
              <a:t>Pressupost  municipal</a:t>
            </a:r>
            <a:r>
              <a:rPr lang="ca-ES" sz="1050" baseline="0">
                <a:latin typeface="Century Gothic" panose="020B0502020202020204" pitchFamily="34" charset="0"/>
              </a:rPr>
              <a:t> de residus 2025</a:t>
            </a:r>
            <a:endParaRPr lang="ca-ES" sz="105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597528770442156"/>
          <c:y val="0.19494955735905942"/>
          <c:w val="0.444799353926913"/>
          <c:h val="0.7528707005105229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78-4DBA-98E3-A162710E85A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78-4DBA-98E3-A162710E85AB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78-4DBA-98E3-A162710E85AB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78-4DBA-98E3-A162710E85AB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78-4DBA-98E3-A162710E85AB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78-4DBA-98E3-A162710E8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PRESSUPOST!$C$24:$C$29</c:f>
              <c:strCache>
                <c:ptCount val="6"/>
                <c:pt idx="0">
                  <c:v>Recollida</c:v>
                </c:pt>
                <c:pt idx="1">
                  <c:v>Tractament</c:v>
                </c:pt>
                <c:pt idx="2">
                  <c:v>Deixalleria</c:v>
                </c:pt>
                <c:pt idx="3">
                  <c:v>Compostatge</c:v>
                </c:pt>
                <c:pt idx="4">
                  <c:v>Campanyes</c:v>
                </c:pt>
                <c:pt idx="5">
                  <c:v>Altres</c:v>
                </c:pt>
              </c:strCache>
            </c:strRef>
          </c:cat>
          <c:val>
            <c:numRef>
              <c:f>PRESSUPOST!$B$24:$B$29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6DE-97CE-68BE4165AA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74358974358979"/>
          <c:y val="0.22616160782193101"/>
          <c:w val="0.34564102564102567"/>
          <c:h val="0.74124190979430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6570</xdr:colOff>
      <xdr:row>0</xdr:row>
      <xdr:rowOff>0</xdr:rowOff>
    </xdr:from>
    <xdr:to>
      <xdr:col>1</xdr:col>
      <xdr:colOff>1038297</xdr:colOff>
      <xdr:row>3</xdr:row>
      <xdr:rowOff>55507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12511D-043A-13B1-D623-F3109834016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6570" y="0"/>
          <a:ext cx="1609796" cy="702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1066871</xdr:colOff>
      <xdr:row>3</xdr:row>
      <xdr:rowOff>45654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77378-DB33-44CD-94CA-6517F25BDBF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0" y="0"/>
          <a:ext cx="1609796" cy="702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1066871</xdr:colOff>
      <xdr:row>3</xdr:row>
      <xdr:rowOff>45654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0B9144-98BD-432D-A63A-5B81260A16F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0" y="0"/>
          <a:ext cx="1609796" cy="7028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9796" cy="702879"/>
    <xdr:pic>
      <xdr:nvPicPr>
        <xdr:cNvPr id="2" name="Imagen 1">
          <a:extLst>
            <a:ext uri="{FF2B5EF4-FFF2-40B4-BE49-F238E27FC236}">
              <a16:creationId xmlns:a16="http://schemas.microsoft.com/office/drawing/2014/main" id="{2BFC5F35-A48A-494B-9A22-094731D6A8B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0" y="0"/>
          <a:ext cx="1609796" cy="70287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9796" cy="702879"/>
    <xdr:pic>
      <xdr:nvPicPr>
        <xdr:cNvPr id="2" name="Imagen 1">
          <a:extLst>
            <a:ext uri="{FF2B5EF4-FFF2-40B4-BE49-F238E27FC236}">
              <a16:creationId xmlns:a16="http://schemas.microsoft.com/office/drawing/2014/main" id="{91F54E49-EFB6-435E-9018-B95BC749007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0" y="0"/>
          <a:ext cx="1609796" cy="70287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9796" cy="702879"/>
    <xdr:pic>
      <xdr:nvPicPr>
        <xdr:cNvPr id="2" name="Imagen 1">
          <a:extLst>
            <a:ext uri="{FF2B5EF4-FFF2-40B4-BE49-F238E27FC236}">
              <a16:creationId xmlns:a16="http://schemas.microsoft.com/office/drawing/2014/main" id="{DF04AF90-20D3-4DA4-97F8-CEE19290954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0" y="0"/>
          <a:ext cx="1609796" cy="70287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9796" cy="702879"/>
    <xdr:pic>
      <xdr:nvPicPr>
        <xdr:cNvPr id="2" name="Imagen 1">
          <a:extLst>
            <a:ext uri="{FF2B5EF4-FFF2-40B4-BE49-F238E27FC236}">
              <a16:creationId xmlns:a16="http://schemas.microsoft.com/office/drawing/2014/main" id="{0F37F088-994A-4A22-BD76-90EE22F4890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0" y="0"/>
          <a:ext cx="1609796" cy="70287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9796" cy="702879"/>
    <xdr:pic>
      <xdr:nvPicPr>
        <xdr:cNvPr id="2" name="Imagen 1">
          <a:extLst>
            <a:ext uri="{FF2B5EF4-FFF2-40B4-BE49-F238E27FC236}">
              <a16:creationId xmlns:a16="http://schemas.microsoft.com/office/drawing/2014/main" id="{6B6F5ED3-8399-4020-8A20-3CE843E86BAB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62" b="31603"/>
        <a:stretch/>
      </xdr:blipFill>
      <xdr:spPr>
        <a:xfrm>
          <a:off x="0" y="0"/>
          <a:ext cx="1609796" cy="702879"/>
        </a:xfrm>
        <a:prstGeom prst="rect">
          <a:avLst/>
        </a:prstGeom>
      </xdr:spPr>
    </xdr:pic>
    <xdr:clientData/>
  </xdr:oneCellAnchor>
  <xdr:twoCellAnchor editAs="absolute">
    <xdr:from>
      <xdr:col>1</xdr:col>
      <xdr:colOff>209550</xdr:colOff>
      <xdr:row>21</xdr:row>
      <xdr:rowOff>123825</xdr:rowOff>
    </xdr:from>
    <xdr:to>
      <xdr:col>2</xdr:col>
      <xdr:colOff>2266950</xdr:colOff>
      <xdr:row>29</xdr:row>
      <xdr:rowOff>200134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2A0D77-7E9E-AC10-A057-EF135D0C91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FB99-35DA-4BF2-98C4-C8C8A244900F}">
  <dimension ref="A1:M42"/>
  <sheetViews>
    <sheetView tabSelected="1" zoomScaleNormal="100" workbookViewId="0">
      <selection activeCell="A15" sqref="A15:J15"/>
    </sheetView>
  </sheetViews>
  <sheetFormatPr baseColWidth="10" defaultColWidth="13.42578125" defaultRowHeight="17.25"/>
  <cols>
    <col min="1" max="1" width="8.7109375" style="2" customWidth="1"/>
    <col min="2" max="2" width="22.5703125" style="2" customWidth="1"/>
    <col min="3" max="8" width="13.42578125" style="2"/>
    <col min="9" max="9" width="7.7109375" style="2" customWidth="1"/>
    <col min="10" max="10" width="13.140625" style="2" customWidth="1"/>
    <col min="11" max="16384" width="13.42578125" style="2"/>
  </cols>
  <sheetData>
    <row r="1" spans="1:13" ht="26.25">
      <c r="A1" s="73"/>
      <c r="B1" s="73"/>
      <c r="C1" s="112" t="s">
        <v>206</v>
      </c>
      <c r="D1" s="112"/>
      <c r="E1" s="112"/>
      <c r="F1" s="112"/>
      <c r="G1" s="112"/>
      <c r="H1" s="112"/>
      <c r="I1" s="112"/>
      <c r="J1" s="112"/>
      <c r="K1" s="1"/>
    </row>
    <row r="2" spans="1:13" s="5" customFormat="1" ht="8.1" customHeight="1">
      <c r="A2" s="3"/>
      <c r="B2" s="4"/>
      <c r="C2" s="74"/>
      <c r="E2" s="3"/>
      <c r="F2" s="3"/>
      <c r="G2" s="3"/>
      <c r="H2" s="3"/>
      <c r="I2" s="3"/>
      <c r="J2" s="3"/>
      <c r="K2" s="3"/>
    </row>
    <row r="3" spans="1:13" s="5" customFormat="1">
      <c r="A3" s="3"/>
      <c r="B3" s="4"/>
      <c r="C3" s="113" t="s">
        <v>204</v>
      </c>
      <c r="D3" s="113"/>
      <c r="E3" s="113"/>
      <c r="F3" s="113"/>
      <c r="G3" s="113"/>
      <c r="H3" s="113"/>
      <c r="I3" s="113"/>
      <c r="J3" s="113"/>
    </row>
    <row r="4" spans="1:13" s="5" customFormat="1" ht="16.5">
      <c r="A4" s="6"/>
      <c r="B4" s="7"/>
      <c r="C4" s="7"/>
      <c r="D4" s="7"/>
    </row>
    <row r="5" spans="1:13" s="5" customFormat="1" ht="16.5">
      <c r="B5" s="6"/>
      <c r="C5" s="6"/>
      <c r="D5" s="6"/>
    </row>
    <row r="6" spans="1:13" s="5" customFormat="1" ht="16.5">
      <c r="A6" s="114" t="s">
        <v>207</v>
      </c>
      <c r="B6" s="115"/>
      <c r="C6" s="115"/>
      <c r="D6" s="115"/>
      <c r="E6" s="115"/>
      <c r="F6" s="115"/>
      <c r="G6" s="115"/>
      <c r="H6" s="115"/>
      <c r="I6" s="115"/>
      <c r="J6" s="116"/>
      <c r="K6" s="8"/>
      <c r="L6" s="8"/>
      <c r="M6" s="8"/>
    </row>
    <row r="7" spans="1:13" s="5" customFormat="1" ht="16.5">
      <c r="A7" s="133"/>
      <c r="B7" s="129"/>
      <c r="C7" s="129"/>
      <c r="D7" s="129"/>
      <c r="E7" s="129"/>
      <c r="F7" s="129"/>
      <c r="G7" s="129"/>
      <c r="H7" s="129"/>
      <c r="I7" s="129"/>
      <c r="J7" s="130"/>
      <c r="K7" s="9"/>
      <c r="L7" s="9"/>
      <c r="M7" s="9"/>
    </row>
    <row r="8" spans="1:13" s="5" customFormat="1" ht="16.5">
      <c r="A8" s="71">
        <v>1</v>
      </c>
      <c r="B8" s="129" t="s">
        <v>199</v>
      </c>
      <c r="C8" s="129"/>
      <c r="D8" s="129"/>
      <c r="E8" s="129"/>
      <c r="F8" s="129"/>
      <c r="G8" s="129"/>
      <c r="H8" s="129"/>
      <c r="I8" s="129"/>
      <c r="J8" s="130"/>
      <c r="K8" s="9"/>
      <c r="L8" s="9"/>
    </row>
    <row r="9" spans="1:13" s="5" customFormat="1" ht="16.5">
      <c r="A9" s="71">
        <v>2</v>
      </c>
      <c r="B9" s="129" t="s">
        <v>208</v>
      </c>
      <c r="C9" s="129"/>
      <c r="D9" s="129"/>
      <c r="E9" s="129"/>
      <c r="F9" s="129"/>
      <c r="G9" s="129"/>
      <c r="H9" s="129"/>
      <c r="I9" s="129"/>
      <c r="J9" s="130"/>
      <c r="K9" s="9"/>
      <c r="L9" s="9"/>
    </row>
    <row r="10" spans="1:13" s="5" customFormat="1" ht="16.5">
      <c r="A10" s="71">
        <v>3</v>
      </c>
      <c r="B10" s="129" t="s">
        <v>200</v>
      </c>
      <c r="C10" s="129"/>
      <c r="D10" s="129"/>
      <c r="E10" s="129"/>
      <c r="F10" s="129"/>
      <c r="G10" s="129"/>
      <c r="H10" s="129"/>
      <c r="I10" s="129"/>
      <c r="J10" s="130"/>
      <c r="K10" s="9"/>
      <c r="L10" s="9"/>
    </row>
    <row r="11" spans="1:13" s="5" customFormat="1" ht="16.5">
      <c r="A11" s="71">
        <v>4</v>
      </c>
      <c r="B11" s="129" t="s">
        <v>201</v>
      </c>
      <c r="C11" s="129"/>
      <c r="D11" s="129"/>
      <c r="E11" s="129"/>
      <c r="F11" s="129"/>
      <c r="G11" s="129"/>
      <c r="H11" s="129"/>
      <c r="I11" s="129"/>
      <c r="J11" s="130"/>
      <c r="K11" s="9"/>
      <c r="L11" s="9"/>
    </row>
    <row r="12" spans="1:13" s="5" customFormat="1" ht="16.5">
      <c r="A12" s="71">
        <v>5</v>
      </c>
      <c r="B12" s="129" t="s">
        <v>202</v>
      </c>
      <c r="C12" s="129"/>
      <c r="D12" s="129"/>
      <c r="E12" s="129"/>
      <c r="F12" s="129"/>
      <c r="G12" s="129"/>
      <c r="H12" s="129"/>
      <c r="I12" s="129"/>
      <c r="J12" s="130"/>
      <c r="K12" s="9"/>
      <c r="L12" s="9"/>
    </row>
    <row r="13" spans="1:13" s="5" customFormat="1" ht="16.5">
      <c r="A13" s="72">
        <v>6</v>
      </c>
      <c r="B13" s="131" t="s">
        <v>203</v>
      </c>
      <c r="C13" s="131"/>
      <c r="D13" s="131"/>
      <c r="E13" s="131"/>
      <c r="F13" s="131"/>
      <c r="G13" s="131"/>
      <c r="H13" s="131"/>
      <c r="I13" s="131"/>
      <c r="J13" s="132"/>
      <c r="K13" s="9"/>
      <c r="L13" s="9"/>
    </row>
    <row r="14" spans="1:13" s="5" customFormat="1" ht="16.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9"/>
      <c r="L14" s="9"/>
    </row>
    <row r="15" spans="1:13" s="5" customFormat="1" ht="16.5">
      <c r="A15" s="117" t="s">
        <v>205</v>
      </c>
      <c r="B15" s="118"/>
      <c r="C15" s="118"/>
      <c r="D15" s="118"/>
      <c r="E15" s="118"/>
      <c r="F15" s="118"/>
      <c r="G15" s="118"/>
      <c r="H15" s="118"/>
      <c r="I15" s="118"/>
      <c r="J15" s="119"/>
      <c r="K15" s="12"/>
      <c r="L15" s="12"/>
    </row>
    <row r="16" spans="1:13" s="5" customFormat="1" ht="16.5">
      <c r="C16" s="13"/>
      <c r="D16" s="13"/>
      <c r="E16" s="13"/>
      <c r="F16" s="13"/>
      <c r="G16" s="13"/>
      <c r="K16" s="12"/>
      <c r="L16" s="12"/>
    </row>
    <row r="17" spans="1:13" s="5" customFormat="1" ht="16.5">
      <c r="A17" s="120" t="s">
        <v>256</v>
      </c>
      <c r="B17" s="121"/>
      <c r="C17" s="121"/>
      <c r="D17" s="121"/>
      <c r="E17" s="121"/>
      <c r="F17" s="121"/>
      <c r="G17" s="121"/>
      <c r="H17" s="121"/>
      <c r="I17" s="121"/>
      <c r="J17" s="122"/>
      <c r="K17" s="12"/>
      <c r="L17" s="12"/>
    </row>
    <row r="18" spans="1:13" s="5" customFormat="1" ht="16.5">
      <c r="A18" s="123"/>
      <c r="B18" s="124"/>
      <c r="C18" s="124"/>
      <c r="D18" s="124"/>
      <c r="E18" s="124"/>
      <c r="F18" s="124"/>
      <c r="G18" s="124"/>
      <c r="H18" s="124"/>
      <c r="I18" s="124"/>
      <c r="J18" s="125"/>
      <c r="K18" s="12"/>
      <c r="L18" s="12"/>
    </row>
    <row r="19" spans="1:13" s="5" customFormat="1" ht="16.5">
      <c r="A19" s="123"/>
      <c r="B19" s="124"/>
      <c r="C19" s="124"/>
      <c r="D19" s="124"/>
      <c r="E19" s="124"/>
      <c r="F19" s="124"/>
      <c r="G19" s="124"/>
      <c r="H19" s="124"/>
      <c r="I19" s="124"/>
      <c r="J19" s="125"/>
      <c r="K19" s="12"/>
      <c r="L19" s="12"/>
    </row>
    <row r="20" spans="1:13" s="5" customFormat="1" ht="16.5">
      <c r="A20" s="123"/>
      <c r="B20" s="124"/>
      <c r="C20" s="124"/>
      <c r="D20" s="124"/>
      <c r="E20" s="124"/>
      <c r="F20" s="124"/>
      <c r="G20" s="124"/>
      <c r="H20" s="124"/>
      <c r="I20" s="124"/>
      <c r="J20" s="125"/>
      <c r="K20" s="12"/>
      <c r="L20" s="12"/>
    </row>
    <row r="21" spans="1:13" s="5" customFormat="1" ht="16.5">
      <c r="A21" s="123"/>
      <c r="B21" s="124"/>
      <c r="C21" s="124"/>
      <c r="D21" s="124"/>
      <c r="E21" s="124"/>
      <c r="F21" s="124"/>
      <c r="G21" s="124"/>
      <c r="H21" s="124"/>
      <c r="I21" s="124"/>
      <c r="J21" s="125"/>
      <c r="K21" s="12"/>
      <c r="L21" s="12"/>
    </row>
    <row r="22" spans="1:13" s="5" customFormat="1" ht="16.5">
      <c r="A22" s="123"/>
      <c r="B22" s="124"/>
      <c r="C22" s="124"/>
      <c r="D22" s="124"/>
      <c r="E22" s="124"/>
      <c r="F22" s="124"/>
      <c r="G22" s="124"/>
      <c r="H22" s="124"/>
      <c r="I22" s="124"/>
      <c r="J22" s="125"/>
      <c r="K22" s="12"/>
      <c r="L22" s="12"/>
    </row>
    <row r="23" spans="1:13" s="5" customFormat="1" ht="16.5">
      <c r="A23" s="123"/>
      <c r="B23" s="124"/>
      <c r="C23" s="124"/>
      <c r="D23" s="124"/>
      <c r="E23" s="124"/>
      <c r="F23" s="124"/>
      <c r="G23" s="124"/>
      <c r="H23" s="124"/>
      <c r="I23" s="124"/>
      <c r="J23" s="125"/>
      <c r="K23" s="12"/>
      <c r="L23" s="12"/>
    </row>
    <row r="24" spans="1:13" s="5" customFormat="1" ht="16.5">
      <c r="A24" s="123"/>
      <c r="B24" s="124"/>
      <c r="C24" s="124"/>
      <c r="D24" s="124"/>
      <c r="E24" s="124"/>
      <c r="F24" s="124"/>
      <c r="G24" s="124"/>
      <c r="H24" s="124"/>
      <c r="I24" s="124"/>
      <c r="J24" s="125"/>
      <c r="K24" s="12"/>
      <c r="L24" s="12"/>
    </row>
    <row r="25" spans="1:13" s="5" customFormat="1" ht="16.5">
      <c r="A25" s="123"/>
      <c r="B25" s="124"/>
      <c r="C25" s="124"/>
      <c r="D25" s="124"/>
      <c r="E25" s="124"/>
      <c r="F25" s="124"/>
      <c r="G25" s="124"/>
      <c r="H25" s="124"/>
      <c r="I25" s="124"/>
      <c r="J25" s="125"/>
      <c r="K25" s="12"/>
      <c r="L25" s="12"/>
    </row>
    <row r="26" spans="1:13" s="5" customFormat="1" ht="16.5">
      <c r="A26" s="123"/>
      <c r="B26" s="124"/>
      <c r="C26" s="124"/>
      <c r="D26" s="124"/>
      <c r="E26" s="124"/>
      <c r="F26" s="124"/>
      <c r="G26" s="124"/>
      <c r="H26" s="124"/>
      <c r="I26" s="124"/>
      <c r="J26" s="125"/>
      <c r="K26" s="12"/>
      <c r="L26" s="12"/>
    </row>
    <row r="27" spans="1:13" s="5" customFormat="1" ht="16.5">
      <c r="A27" s="123"/>
      <c r="B27" s="124"/>
      <c r="C27" s="124"/>
      <c r="D27" s="124"/>
      <c r="E27" s="124"/>
      <c r="F27" s="124"/>
      <c r="G27" s="124"/>
      <c r="H27" s="124"/>
      <c r="I27" s="124"/>
      <c r="J27" s="125"/>
      <c r="K27" s="12"/>
      <c r="L27" s="12"/>
    </row>
    <row r="28" spans="1:13" s="5" customFormat="1" ht="16.5">
      <c r="A28" s="123"/>
      <c r="B28" s="124"/>
      <c r="C28" s="124"/>
      <c r="D28" s="124"/>
      <c r="E28" s="124"/>
      <c r="F28" s="124"/>
      <c r="G28" s="124"/>
      <c r="H28" s="124"/>
      <c r="I28" s="124"/>
      <c r="J28" s="125"/>
      <c r="K28" s="12"/>
      <c r="L28" s="12"/>
    </row>
    <row r="29" spans="1:13" s="5" customFormat="1" ht="16.5">
      <c r="A29" s="126"/>
      <c r="B29" s="127"/>
      <c r="C29" s="127"/>
      <c r="D29" s="127"/>
      <c r="E29" s="127"/>
      <c r="F29" s="127"/>
      <c r="G29" s="127"/>
      <c r="H29" s="127"/>
      <c r="I29" s="127"/>
      <c r="J29" s="128"/>
      <c r="K29" s="12"/>
      <c r="L29" s="12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12"/>
      <c r="L30" s="12"/>
      <c r="M30" s="5"/>
    </row>
    <row r="31" spans="1:13">
      <c r="K31" s="5"/>
      <c r="L31" s="5"/>
      <c r="M31" s="5"/>
    </row>
    <row r="32" spans="1:13">
      <c r="A32" s="76"/>
      <c r="B32" s="77"/>
      <c r="C32" s="77"/>
      <c r="D32" s="77"/>
      <c r="E32" s="77"/>
      <c r="F32" s="77"/>
      <c r="G32" s="77"/>
      <c r="H32" s="77"/>
      <c r="I32" s="77"/>
      <c r="J32" s="78"/>
    </row>
    <row r="33" spans="1:10">
      <c r="A33" s="79"/>
      <c r="B33" s="80" t="s">
        <v>219</v>
      </c>
      <c r="C33" s="81"/>
      <c r="D33" s="81"/>
      <c r="E33" s="81"/>
      <c r="F33" s="81"/>
      <c r="G33" s="81"/>
      <c r="H33" s="81"/>
      <c r="I33" s="81"/>
      <c r="J33" s="82"/>
    </row>
    <row r="34" spans="1:10">
      <c r="A34" s="79"/>
      <c r="B34" s="81"/>
      <c r="C34" s="81"/>
      <c r="D34" s="81"/>
      <c r="E34" s="81"/>
      <c r="F34" s="81"/>
      <c r="G34" s="81"/>
      <c r="H34" s="81"/>
      <c r="I34" s="81"/>
      <c r="J34" s="82"/>
    </row>
    <row r="35" spans="1:10">
      <c r="A35" s="79"/>
      <c r="B35" s="81" t="s">
        <v>220</v>
      </c>
      <c r="C35" s="134" t="s">
        <v>225</v>
      </c>
      <c r="D35" s="134"/>
      <c r="E35" s="134"/>
      <c r="F35" s="134"/>
      <c r="G35" s="134"/>
      <c r="H35" s="134"/>
      <c r="I35" s="134"/>
      <c r="J35" s="135"/>
    </row>
    <row r="36" spans="1:10">
      <c r="A36" s="79"/>
      <c r="B36" s="81" t="s">
        <v>82</v>
      </c>
      <c r="C36" s="134" t="s">
        <v>226</v>
      </c>
      <c r="D36" s="134"/>
      <c r="E36" s="134"/>
      <c r="F36" s="134"/>
      <c r="G36" s="134"/>
      <c r="H36" s="134"/>
      <c r="I36" s="134"/>
      <c r="J36" s="135"/>
    </row>
    <row r="37" spans="1:10" ht="30" customHeight="1">
      <c r="A37" s="79"/>
      <c r="B37" s="173" t="s">
        <v>248</v>
      </c>
      <c r="C37" s="171" t="s">
        <v>249</v>
      </c>
      <c r="D37" s="171"/>
      <c r="E37" s="171"/>
      <c r="F37" s="171"/>
      <c r="G37" s="171"/>
      <c r="H37" s="171"/>
      <c r="I37" s="171"/>
      <c r="J37" s="172"/>
    </row>
    <row r="38" spans="1:10">
      <c r="A38" s="79"/>
      <c r="B38" s="81" t="s">
        <v>221</v>
      </c>
      <c r="C38" s="134" t="s">
        <v>227</v>
      </c>
      <c r="D38" s="134"/>
      <c r="E38" s="134"/>
      <c r="F38" s="134"/>
      <c r="G38" s="134"/>
      <c r="H38" s="134"/>
      <c r="I38" s="134"/>
      <c r="J38" s="135"/>
    </row>
    <row r="39" spans="1:10">
      <c r="A39" s="79"/>
      <c r="B39" s="81" t="s">
        <v>222</v>
      </c>
      <c r="C39" s="134" t="s">
        <v>228</v>
      </c>
      <c r="D39" s="134"/>
      <c r="E39" s="134"/>
      <c r="F39" s="134"/>
      <c r="G39" s="134"/>
      <c r="H39" s="134"/>
      <c r="I39" s="134"/>
      <c r="J39" s="135"/>
    </row>
    <row r="40" spans="1:10">
      <c r="A40" s="79"/>
      <c r="B40" s="81" t="s">
        <v>223</v>
      </c>
      <c r="C40" s="134" t="s">
        <v>229</v>
      </c>
      <c r="D40" s="134"/>
      <c r="E40" s="134"/>
      <c r="F40" s="134"/>
      <c r="G40" s="134"/>
      <c r="H40" s="134"/>
      <c r="I40" s="134"/>
      <c r="J40" s="135"/>
    </row>
    <row r="41" spans="1:10">
      <c r="A41" s="79"/>
      <c r="B41" s="81" t="s">
        <v>224</v>
      </c>
      <c r="C41" s="134" t="s">
        <v>230</v>
      </c>
      <c r="D41" s="134"/>
      <c r="E41" s="134"/>
      <c r="F41" s="134"/>
      <c r="G41" s="134"/>
      <c r="H41" s="134"/>
      <c r="I41" s="134"/>
      <c r="J41" s="135"/>
    </row>
    <row r="42" spans="1:10">
      <c r="A42" s="83"/>
      <c r="B42" s="84"/>
      <c r="C42" s="84"/>
      <c r="D42" s="84"/>
      <c r="E42" s="84"/>
      <c r="F42" s="84"/>
      <c r="G42" s="84"/>
      <c r="H42" s="84"/>
      <c r="I42" s="84"/>
      <c r="J42" s="85"/>
    </row>
  </sheetData>
  <sheetProtection algorithmName="SHA-512" hashValue="QLID3LcbFtmMZIr/FztOULYWSVNGfwxMyA+uPIIiCegs/29sg9cn34mQww5rUD/UfQM27+Occ9XuBoUdtIQCqQ==" saltValue="PPAfPW+wmTksJxr25dJhpw==" spinCount="100000" sheet="1" objects="1" scenarios="1"/>
  <mergeCells count="19">
    <mergeCell ref="C40:J40"/>
    <mergeCell ref="C41:J41"/>
    <mergeCell ref="C35:J35"/>
    <mergeCell ref="C36:J36"/>
    <mergeCell ref="C38:J38"/>
    <mergeCell ref="C39:J39"/>
    <mergeCell ref="C37:J37"/>
    <mergeCell ref="C1:J1"/>
    <mergeCell ref="C3:J3"/>
    <mergeCell ref="A6:J6"/>
    <mergeCell ref="A15:J15"/>
    <mergeCell ref="A17:J29"/>
    <mergeCell ref="B8:J8"/>
    <mergeCell ref="B9:J9"/>
    <mergeCell ref="B10:J10"/>
    <mergeCell ref="B11:J11"/>
    <mergeCell ref="B12:J12"/>
    <mergeCell ref="B13:J13"/>
    <mergeCell ref="A7:J7"/>
  </mergeCells>
  <phoneticPr fontId="26" type="noConversion"/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oddHeader>&amp;L&amp;"Century Gothic2,Regular"&amp;12&amp;K000000Càlcul del pressupost de gestió de residus&amp;R&amp;"Century Gothic2,Regular"&amp;12&amp;K000000CCAE 2022</oddHeader>
    <firstFooter>&amp;C&amp;"Times New Roman,Regular"&amp;12&amp;KFFFFFF&amp;A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B652-5862-4269-860D-EA47F5EC4D24}">
  <dimension ref="A1:O104"/>
  <sheetViews>
    <sheetView workbookViewId="0">
      <selection activeCell="E20" sqref="E20"/>
    </sheetView>
  </sheetViews>
  <sheetFormatPr baseColWidth="10" defaultColWidth="13.42578125" defaultRowHeight="17.25"/>
  <cols>
    <col min="1" max="1" width="8.140625" style="2" customWidth="1"/>
    <col min="2" max="2" width="18.42578125" style="43" customWidth="1"/>
    <col min="3" max="3" width="13.42578125" style="2" customWidth="1"/>
    <col min="4" max="4" width="12.140625" style="43" customWidth="1"/>
    <col min="5" max="5" width="13.7109375" style="43" customWidth="1"/>
    <col min="6" max="6" width="2.85546875" style="43" customWidth="1"/>
    <col min="7" max="7" width="20.5703125" style="43" customWidth="1"/>
    <col min="8" max="8" width="15.140625" style="43" customWidth="1"/>
    <col min="9" max="9" width="21.28515625" style="43" customWidth="1"/>
    <col min="10" max="10" width="13.42578125" style="2" customWidth="1"/>
    <col min="11" max="16384" width="13.42578125" style="2"/>
  </cols>
  <sheetData>
    <row r="1" spans="1:9" ht="26.25" customHeight="1">
      <c r="B1" s="2"/>
      <c r="C1" s="145" t="s">
        <v>206</v>
      </c>
      <c r="D1" s="145"/>
      <c r="E1" s="145"/>
      <c r="F1" s="145"/>
      <c r="G1" s="145"/>
      <c r="H1" s="145"/>
      <c r="I1" s="145"/>
    </row>
    <row r="2" spans="1:9" ht="8.1" customHeight="1">
      <c r="B2" s="2"/>
      <c r="C2" s="14"/>
      <c r="D2" s="14"/>
      <c r="E2" s="14"/>
      <c r="F2" s="14"/>
      <c r="G2" s="14"/>
      <c r="H2" s="16"/>
      <c r="I2" s="16"/>
    </row>
    <row r="3" spans="1:9" ht="18.600000000000001" customHeight="1">
      <c r="B3" s="2"/>
      <c r="C3" s="146" t="s">
        <v>0</v>
      </c>
      <c r="D3" s="146"/>
      <c r="E3" s="146"/>
      <c r="F3" s="146"/>
      <c r="G3" s="146"/>
      <c r="H3" s="146"/>
      <c r="I3" s="146"/>
    </row>
    <row r="4" spans="1:9" s="5" customFormat="1" ht="16.5">
      <c r="A4" s="17"/>
      <c r="B4" s="17"/>
      <c r="C4" s="17"/>
      <c r="D4" s="17"/>
      <c r="E4" s="17"/>
      <c r="F4" s="17"/>
      <c r="G4" s="17"/>
      <c r="H4" s="17"/>
      <c r="I4" s="17"/>
    </row>
    <row r="5" spans="1:9" s="5" customFormat="1" ht="16.5">
      <c r="A5" s="17"/>
      <c r="B5" s="17"/>
      <c r="C5" s="17"/>
      <c r="D5" s="17"/>
      <c r="E5" s="17"/>
      <c r="F5" s="17"/>
      <c r="G5" s="17"/>
      <c r="H5" s="17"/>
      <c r="I5" s="17"/>
    </row>
    <row r="6" spans="1:9" s="5" customFormat="1" ht="16.5">
      <c r="A6" s="137" t="s">
        <v>1</v>
      </c>
      <c r="B6" s="137"/>
      <c r="C6" s="137"/>
      <c r="D6" s="137"/>
      <c r="E6" s="137"/>
      <c r="F6" s="137"/>
      <c r="G6" s="137"/>
      <c r="H6" s="18" t="s">
        <v>2</v>
      </c>
      <c r="I6" s="19"/>
    </row>
    <row r="7" spans="1:9" s="5" customFormat="1" ht="16.5">
      <c r="A7" s="20">
        <v>1</v>
      </c>
      <c r="B7" s="136" t="s">
        <v>3</v>
      </c>
      <c r="C7" s="136"/>
      <c r="D7" s="136"/>
      <c r="E7" s="136"/>
      <c r="F7" s="136"/>
      <c r="G7" s="136"/>
      <c r="H7" s="95">
        <f>SUM(I20:I22)</f>
        <v>0</v>
      </c>
      <c r="I7" s="19"/>
    </row>
    <row r="8" spans="1:9" s="5" customFormat="1" ht="16.5">
      <c r="A8" s="20">
        <v>2</v>
      </c>
      <c r="B8" s="136" t="s">
        <v>4</v>
      </c>
      <c r="C8" s="136"/>
      <c r="D8" s="136"/>
      <c r="E8" s="136"/>
      <c r="F8" s="136"/>
      <c r="G8" s="136"/>
      <c r="H8" s="95">
        <f>SUM(I26:I29)</f>
        <v>0</v>
      </c>
      <c r="I8" s="19"/>
    </row>
    <row r="9" spans="1:9" s="5" customFormat="1" ht="16.5">
      <c r="A9" s="20">
        <v>3</v>
      </c>
      <c r="B9" s="136" t="s">
        <v>5</v>
      </c>
      <c r="C9" s="136"/>
      <c r="D9" s="136"/>
      <c r="E9" s="136"/>
      <c r="F9" s="136"/>
      <c r="G9" s="136"/>
      <c r="H9" s="95">
        <f>SUM(I33:I36)</f>
        <v>0</v>
      </c>
      <c r="I9" s="19"/>
    </row>
    <row r="10" spans="1:9" s="5" customFormat="1" ht="16.5">
      <c r="A10" s="20">
        <v>4</v>
      </c>
      <c r="B10" s="136" t="s">
        <v>6</v>
      </c>
      <c r="C10" s="136"/>
      <c r="D10" s="136"/>
      <c r="E10" s="136"/>
      <c r="F10" s="136"/>
      <c r="G10" s="136"/>
      <c r="H10" s="95">
        <f>SUM(I40:I44)</f>
        <v>0</v>
      </c>
      <c r="I10" s="19"/>
    </row>
    <row r="11" spans="1:9" s="5" customFormat="1" ht="16.5">
      <c r="A11" s="20">
        <v>5</v>
      </c>
      <c r="B11" s="136" t="s">
        <v>7</v>
      </c>
      <c r="C11" s="136"/>
      <c r="D11" s="136"/>
      <c r="E11" s="136"/>
      <c r="F11" s="136"/>
      <c r="G11" s="136"/>
      <c r="H11" s="95">
        <f>SUM(I48:I50)</f>
        <v>0</v>
      </c>
      <c r="I11" s="19"/>
    </row>
    <row r="12" spans="1:9" s="5" customFormat="1" ht="16.5">
      <c r="A12" s="20">
        <v>6</v>
      </c>
      <c r="B12" s="136" t="s">
        <v>8</v>
      </c>
      <c r="C12" s="136"/>
      <c r="D12" s="136"/>
      <c r="E12" s="136"/>
      <c r="F12" s="136"/>
      <c r="G12" s="136"/>
      <c r="H12" s="95">
        <f>SUM(I54:I58)</f>
        <v>0</v>
      </c>
      <c r="I12" s="19"/>
    </row>
    <row r="13" spans="1:9" s="5" customFormat="1" ht="16.5">
      <c r="A13" s="20">
        <v>7</v>
      </c>
      <c r="B13" s="136" t="s">
        <v>9</v>
      </c>
      <c r="C13" s="136"/>
      <c r="D13" s="136"/>
      <c r="E13" s="136"/>
      <c r="F13" s="136"/>
      <c r="G13" s="136"/>
      <c r="H13" s="95">
        <f>SUM(I64:I69)</f>
        <v>0</v>
      </c>
      <c r="I13" s="19"/>
    </row>
    <row r="14" spans="1:9" s="5" customFormat="1" ht="16.5">
      <c r="A14" s="20">
        <v>8</v>
      </c>
      <c r="B14" s="136" t="s">
        <v>10</v>
      </c>
      <c r="C14" s="136"/>
      <c r="D14" s="136"/>
      <c r="E14" s="136"/>
      <c r="F14" s="136"/>
      <c r="G14" s="136"/>
      <c r="H14" s="95">
        <f>SUM(I74:I78)</f>
        <v>0</v>
      </c>
      <c r="I14" s="19"/>
    </row>
    <row r="15" spans="1:9" s="5" customFormat="1" ht="16.5">
      <c r="A15" s="20">
        <v>9</v>
      </c>
      <c r="B15" s="136" t="s">
        <v>11</v>
      </c>
      <c r="C15" s="136"/>
      <c r="D15" s="136"/>
      <c r="E15" s="136"/>
      <c r="F15" s="136"/>
      <c r="G15" s="136"/>
      <c r="H15" s="95">
        <f>SUM(I83:I88)</f>
        <v>0</v>
      </c>
      <c r="I15" s="19"/>
    </row>
    <row r="16" spans="1:9" s="5" customFormat="1" ht="16.5">
      <c r="A16" s="17"/>
      <c r="B16" s="17"/>
      <c r="C16" s="17"/>
      <c r="D16" s="17"/>
      <c r="E16" s="17"/>
      <c r="F16" s="23"/>
      <c r="G16" s="23"/>
      <c r="H16" s="19"/>
      <c r="I16" s="19"/>
    </row>
    <row r="17" spans="1:15" s="5" customFormat="1" ht="16.5">
      <c r="A17" s="17"/>
      <c r="B17" s="17"/>
      <c r="C17" s="17"/>
      <c r="D17" s="17"/>
      <c r="E17" s="17"/>
      <c r="F17" s="23"/>
      <c r="G17" s="23"/>
      <c r="H17" s="19"/>
      <c r="I17" s="19"/>
    </row>
    <row r="18" spans="1:15" s="5" customFormat="1" ht="16.5">
      <c r="A18" s="139" t="s">
        <v>12</v>
      </c>
      <c r="B18" s="139"/>
      <c r="C18" s="139"/>
      <c r="D18" s="139"/>
      <c r="E18" s="139"/>
      <c r="F18" s="23"/>
      <c r="G18" s="140" t="s">
        <v>13</v>
      </c>
      <c r="H18" s="140"/>
      <c r="I18" s="140"/>
    </row>
    <row r="19" spans="1:15" s="5" customFormat="1" ht="16.5">
      <c r="A19" s="141" t="s">
        <v>14</v>
      </c>
      <c r="B19" s="141"/>
      <c r="C19" s="141"/>
      <c r="D19" s="141"/>
      <c r="E19" s="25" t="s">
        <v>15</v>
      </c>
      <c r="F19" s="26"/>
      <c r="G19" s="27" t="s">
        <v>16</v>
      </c>
      <c r="H19" s="28" t="s">
        <v>17</v>
      </c>
      <c r="I19" s="25" t="s">
        <v>18</v>
      </c>
      <c r="J19" s="29"/>
      <c r="K19" s="29"/>
      <c r="L19" s="29"/>
      <c r="M19" s="29"/>
      <c r="N19" s="29"/>
      <c r="O19" s="29"/>
    </row>
    <row r="20" spans="1:15" s="5" customFormat="1" ht="16.5">
      <c r="A20" s="142" t="s">
        <v>19</v>
      </c>
      <c r="B20" s="142"/>
      <c r="C20" s="142"/>
      <c r="D20" s="142"/>
      <c r="E20" s="96"/>
      <c r="F20" s="20"/>
      <c r="G20" s="30"/>
      <c r="H20" s="31"/>
      <c r="I20" s="90">
        <f>+E20*H20</f>
        <v>0</v>
      </c>
    </row>
    <row r="21" spans="1:15" s="5" customFormat="1" ht="16.5">
      <c r="A21" s="142" t="s">
        <v>20</v>
      </c>
      <c r="B21" s="142"/>
      <c r="C21" s="142"/>
      <c r="D21" s="142"/>
      <c r="E21" s="96"/>
      <c r="F21" s="20"/>
      <c r="G21" s="30"/>
      <c r="H21" s="31"/>
      <c r="I21" s="90">
        <f>+E21*H21</f>
        <v>0</v>
      </c>
    </row>
    <row r="22" spans="1:15" s="5" customFormat="1" ht="16.5">
      <c r="A22" s="138" t="s">
        <v>21</v>
      </c>
      <c r="B22" s="138"/>
      <c r="C22" s="138"/>
      <c r="D22" s="138"/>
      <c r="E22" s="96"/>
      <c r="F22" s="20"/>
      <c r="G22" s="30"/>
      <c r="H22" s="31"/>
      <c r="I22" s="90">
        <f>+E22*H22</f>
        <v>0</v>
      </c>
    </row>
    <row r="23" spans="1:15" s="5" customFormat="1" ht="16.5">
      <c r="A23" s="19"/>
      <c r="B23" s="19"/>
      <c r="C23" s="19"/>
      <c r="D23" s="19"/>
      <c r="E23" s="32"/>
      <c r="F23" s="23"/>
      <c r="G23" s="23"/>
      <c r="H23" s="19"/>
      <c r="I23" s="19"/>
    </row>
    <row r="24" spans="1:15" s="5" customFormat="1" ht="16.5">
      <c r="A24" s="139" t="s">
        <v>22</v>
      </c>
      <c r="B24" s="139"/>
      <c r="C24" s="139"/>
      <c r="D24" s="139"/>
      <c r="E24" s="139"/>
      <c r="F24" s="23"/>
      <c r="G24" s="140" t="s">
        <v>13</v>
      </c>
      <c r="H24" s="140"/>
      <c r="I24" s="140"/>
    </row>
    <row r="25" spans="1:15" s="5" customFormat="1" ht="16.5">
      <c r="A25" s="141" t="s">
        <v>14</v>
      </c>
      <c r="B25" s="141"/>
      <c r="C25" s="141"/>
      <c r="D25" s="141"/>
      <c r="E25" s="25" t="s">
        <v>15</v>
      </c>
      <c r="F25" s="26"/>
      <c r="G25" s="27" t="s">
        <v>16</v>
      </c>
      <c r="H25" s="28" t="s">
        <v>17</v>
      </c>
      <c r="I25" s="25" t="s">
        <v>18</v>
      </c>
    </row>
    <row r="26" spans="1:15" s="5" customFormat="1" ht="16.5">
      <c r="A26" s="142" t="s">
        <v>23</v>
      </c>
      <c r="B26" s="142"/>
      <c r="C26" s="142"/>
      <c r="D26" s="142"/>
      <c r="E26" s="97">
        <v>172</v>
      </c>
      <c r="F26" s="20"/>
      <c r="G26" s="33" t="s">
        <v>24</v>
      </c>
      <c r="H26" s="31"/>
      <c r="I26" s="90">
        <f>+E26*H26</f>
        <v>0</v>
      </c>
    </row>
    <row r="27" spans="1:15" s="5" customFormat="1" ht="16.5">
      <c r="A27" s="142" t="s">
        <v>25</v>
      </c>
      <c r="B27" s="142"/>
      <c r="C27" s="142"/>
      <c r="D27" s="142"/>
      <c r="E27" s="97">
        <v>70</v>
      </c>
      <c r="F27" s="20"/>
      <c r="G27" s="33" t="s">
        <v>24</v>
      </c>
      <c r="H27" s="31"/>
      <c r="I27" s="90">
        <f>+E27*H27</f>
        <v>0</v>
      </c>
    </row>
    <row r="28" spans="1:15" s="5" customFormat="1" ht="16.5">
      <c r="A28" s="142" t="s">
        <v>26</v>
      </c>
      <c r="B28" s="142"/>
      <c r="C28" s="142"/>
      <c r="D28" s="142"/>
      <c r="E28" s="97">
        <v>255</v>
      </c>
      <c r="F28" s="20"/>
      <c r="G28" s="33" t="s">
        <v>24</v>
      </c>
      <c r="H28" s="31"/>
      <c r="I28" s="90">
        <f>+E28*H28</f>
        <v>0</v>
      </c>
    </row>
    <row r="29" spans="1:15" s="5" customFormat="1" ht="16.5">
      <c r="A29" s="142" t="s">
        <v>27</v>
      </c>
      <c r="B29" s="142"/>
      <c r="C29" s="142"/>
      <c r="D29" s="142"/>
      <c r="E29" s="97">
        <v>419</v>
      </c>
      <c r="F29" s="20"/>
      <c r="G29" s="33" t="s">
        <v>28</v>
      </c>
      <c r="H29" s="31"/>
      <c r="I29" s="90">
        <f>+E29*H29</f>
        <v>0</v>
      </c>
    </row>
    <row r="30" spans="1:15" s="5" customFormat="1" ht="16.5">
      <c r="A30" s="19"/>
      <c r="B30" s="19"/>
      <c r="C30" s="19"/>
      <c r="D30" s="19"/>
      <c r="E30" s="32"/>
      <c r="F30" s="23"/>
      <c r="G30" s="23"/>
      <c r="H30" s="19"/>
      <c r="I30" s="19"/>
    </row>
    <row r="31" spans="1:15" s="5" customFormat="1" ht="16.5">
      <c r="A31" s="139" t="s">
        <v>29</v>
      </c>
      <c r="B31" s="139"/>
      <c r="C31" s="139"/>
      <c r="D31" s="139"/>
      <c r="E31" s="139"/>
      <c r="F31" s="23"/>
      <c r="G31" s="140" t="s">
        <v>13</v>
      </c>
      <c r="H31" s="140"/>
      <c r="I31" s="140"/>
    </row>
    <row r="32" spans="1:15" s="5" customFormat="1" ht="16.5">
      <c r="A32" s="141" t="s">
        <v>14</v>
      </c>
      <c r="B32" s="141"/>
      <c r="C32" s="141"/>
      <c r="D32" s="141"/>
      <c r="E32" s="25" t="s">
        <v>15</v>
      </c>
      <c r="F32" s="26"/>
      <c r="G32" s="27" t="s">
        <v>16</v>
      </c>
      <c r="H32" s="28" t="s">
        <v>17</v>
      </c>
      <c r="I32" s="25" t="s">
        <v>18</v>
      </c>
    </row>
    <row r="33" spans="1:9" s="5" customFormat="1" ht="16.5">
      <c r="A33" s="142" t="s">
        <v>30</v>
      </c>
      <c r="B33" s="142"/>
      <c r="C33" s="142"/>
      <c r="D33" s="142"/>
      <c r="E33" s="96"/>
      <c r="F33" s="20"/>
      <c r="G33" s="33" t="s">
        <v>31</v>
      </c>
      <c r="H33" s="31"/>
      <c r="I33" s="90">
        <f>+E33*H33</f>
        <v>0</v>
      </c>
    </row>
    <row r="34" spans="1:9" s="5" customFormat="1" ht="16.5">
      <c r="A34" s="142" t="s">
        <v>32</v>
      </c>
      <c r="B34" s="142"/>
      <c r="C34" s="142"/>
      <c r="D34" s="142"/>
      <c r="E34" s="97">
        <v>9.6</v>
      </c>
      <c r="F34" s="20"/>
      <c r="G34" s="33" t="s">
        <v>33</v>
      </c>
      <c r="H34" s="31"/>
      <c r="I34" s="90">
        <f>+E34*H34</f>
        <v>0</v>
      </c>
    </row>
    <row r="35" spans="1:9" s="5" customFormat="1" ht="16.5">
      <c r="A35" s="142" t="s">
        <v>34</v>
      </c>
      <c r="B35" s="142"/>
      <c r="C35" s="142"/>
      <c r="D35" s="142"/>
      <c r="E35" s="97">
        <v>14.5</v>
      </c>
      <c r="F35" s="20"/>
      <c r="G35" s="33" t="s">
        <v>33</v>
      </c>
      <c r="H35" s="31"/>
      <c r="I35" s="90">
        <f>+E35*H35</f>
        <v>0</v>
      </c>
    </row>
    <row r="36" spans="1:9" s="5" customFormat="1" ht="16.5">
      <c r="A36" s="142" t="s">
        <v>35</v>
      </c>
      <c r="B36" s="142"/>
      <c r="C36" s="142"/>
      <c r="D36" s="142"/>
      <c r="E36" s="96"/>
      <c r="F36" s="20"/>
      <c r="G36" s="33" t="s">
        <v>28</v>
      </c>
      <c r="H36" s="31"/>
      <c r="I36" s="90">
        <f>+E36*H36</f>
        <v>0</v>
      </c>
    </row>
    <row r="37" spans="1:9" s="5" customFormat="1" ht="16.5">
      <c r="A37" s="17"/>
      <c r="B37" s="17"/>
      <c r="C37" s="17"/>
      <c r="D37" s="17"/>
      <c r="E37" s="17"/>
      <c r="F37" s="17"/>
      <c r="G37" s="17"/>
      <c r="H37" s="17"/>
      <c r="I37" s="17"/>
    </row>
    <row r="38" spans="1:9" s="5" customFormat="1" ht="16.5">
      <c r="A38" s="139" t="s">
        <v>36</v>
      </c>
      <c r="B38" s="139"/>
      <c r="C38" s="139"/>
      <c r="D38" s="139"/>
      <c r="E38" s="139"/>
      <c r="F38" s="23"/>
      <c r="G38" s="140" t="s">
        <v>13</v>
      </c>
      <c r="H38" s="140"/>
      <c r="I38" s="140"/>
    </row>
    <row r="39" spans="1:9" s="5" customFormat="1" ht="16.5">
      <c r="A39" s="141" t="s">
        <v>14</v>
      </c>
      <c r="B39" s="141"/>
      <c r="C39" s="141"/>
      <c r="D39" s="141"/>
      <c r="E39" s="25" t="s">
        <v>15</v>
      </c>
      <c r="F39" s="26"/>
      <c r="G39" s="27" t="s">
        <v>16</v>
      </c>
      <c r="H39" s="28" t="s">
        <v>17</v>
      </c>
      <c r="I39" s="25" t="s">
        <v>18</v>
      </c>
    </row>
    <row r="40" spans="1:9" s="5" customFormat="1" ht="16.5">
      <c r="A40" s="142" t="s">
        <v>37</v>
      </c>
      <c r="B40" s="142"/>
      <c r="C40" s="142"/>
      <c r="D40" s="142"/>
      <c r="E40" s="96"/>
      <c r="F40" s="20"/>
      <c r="G40" s="30"/>
      <c r="H40" s="31"/>
      <c r="I40" s="90">
        <f>+E40*H40</f>
        <v>0</v>
      </c>
    </row>
    <row r="41" spans="1:9" s="5" customFormat="1" ht="16.5">
      <c r="A41" s="142" t="s">
        <v>38</v>
      </c>
      <c r="B41" s="142"/>
      <c r="C41" s="142"/>
      <c r="D41" s="142"/>
      <c r="E41" s="96"/>
      <c r="F41" s="20"/>
      <c r="G41" s="30"/>
      <c r="H41" s="31"/>
      <c r="I41" s="90">
        <f>+E41*H41</f>
        <v>0</v>
      </c>
    </row>
    <row r="42" spans="1:9" s="5" customFormat="1" ht="16.5">
      <c r="A42" s="142" t="s">
        <v>39</v>
      </c>
      <c r="B42" s="142"/>
      <c r="C42" s="142"/>
      <c r="D42" s="142"/>
      <c r="E42" s="96"/>
      <c r="F42" s="20"/>
      <c r="G42" s="30"/>
      <c r="H42" s="31"/>
      <c r="I42" s="90">
        <f>+E42*H42</f>
        <v>0</v>
      </c>
    </row>
    <row r="43" spans="1:9" s="5" customFormat="1" ht="16.5">
      <c r="A43" s="142" t="s">
        <v>40</v>
      </c>
      <c r="B43" s="142"/>
      <c r="C43" s="142"/>
      <c r="D43" s="142"/>
      <c r="E43" s="96"/>
      <c r="F43" s="20"/>
      <c r="G43" s="30"/>
      <c r="H43" s="31"/>
      <c r="I43" s="90">
        <f>+E43*H43</f>
        <v>0</v>
      </c>
    </row>
    <row r="44" spans="1:9" s="5" customFormat="1" ht="16.5">
      <c r="A44" s="142" t="s">
        <v>41</v>
      </c>
      <c r="B44" s="142"/>
      <c r="C44" s="142"/>
      <c r="D44" s="142"/>
      <c r="E44" s="96"/>
      <c r="F44" s="20"/>
      <c r="G44" s="30"/>
      <c r="H44" s="31"/>
      <c r="I44" s="90">
        <f>+E44*H44</f>
        <v>0</v>
      </c>
    </row>
    <row r="45" spans="1:9" s="5" customFormat="1" ht="16.5">
      <c r="A45" s="19"/>
      <c r="B45" s="19"/>
      <c r="C45" s="19"/>
      <c r="D45" s="19"/>
      <c r="E45" s="32"/>
      <c r="F45" s="23"/>
      <c r="G45" s="23"/>
      <c r="H45" s="19"/>
      <c r="I45" s="19"/>
    </row>
    <row r="46" spans="1:9" s="5" customFormat="1" ht="16.5">
      <c r="A46" s="139" t="s">
        <v>242</v>
      </c>
      <c r="B46" s="139"/>
      <c r="C46" s="139"/>
      <c r="D46" s="139"/>
      <c r="E46" s="139"/>
      <c r="F46" s="23"/>
      <c r="G46" s="140" t="s">
        <v>13</v>
      </c>
      <c r="H46" s="140"/>
      <c r="I46" s="140"/>
    </row>
    <row r="47" spans="1:9" s="5" customFormat="1" ht="16.5">
      <c r="A47" s="141" t="s">
        <v>14</v>
      </c>
      <c r="B47" s="141"/>
      <c r="C47" s="141"/>
      <c r="D47" s="141"/>
      <c r="E47" s="25" t="s">
        <v>15</v>
      </c>
      <c r="F47" s="26"/>
      <c r="G47" s="27" t="s">
        <v>16</v>
      </c>
      <c r="H47" s="28" t="s">
        <v>17</v>
      </c>
      <c r="I47" s="25" t="s">
        <v>18</v>
      </c>
    </row>
    <row r="48" spans="1:9" s="5" customFormat="1" ht="16.5">
      <c r="A48" s="142" t="s">
        <v>239</v>
      </c>
      <c r="B48" s="142"/>
      <c r="C48" s="142"/>
      <c r="D48" s="142"/>
      <c r="E48" s="97">
        <v>420</v>
      </c>
      <c r="F48" s="20"/>
      <c r="G48" s="33" t="s">
        <v>42</v>
      </c>
      <c r="H48" s="31"/>
      <c r="I48" s="90">
        <f>+E48*H48</f>
        <v>0</v>
      </c>
    </row>
    <row r="49" spans="1:9" s="5" customFormat="1" ht="16.5">
      <c r="A49" s="142" t="s">
        <v>240</v>
      </c>
      <c r="B49" s="142"/>
      <c r="C49" s="142"/>
      <c r="D49" s="142"/>
      <c r="E49" s="97">
        <v>155</v>
      </c>
      <c r="F49" s="20"/>
      <c r="G49" s="33" t="s">
        <v>43</v>
      </c>
      <c r="H49" s="31"/>
      <c r="I49" s="90">
        <f>+E49*H49</f>
        <v>0</v>
      </c>
    </row>
    <row r="50" spans="1:9" s="5" customFormat="1" ht="16.5" customHeight="1">
      <c r="A50" s="142" t="s">
        <v>241</v>
      </c>
      <c r="B50" s="142"/>
      <c r="C50" s="142"/>
      <c r="D50" s="142"/>
      <c r="E50" s="97">
        <v>305</v>
      </c>
      <c r="F50" s="20"/>
      <c r="G50" s="33" t="s">
        <v>43</v>
      </c>
      <c r="H50" s="31"/>
      <c r="I50" s="90">
        <f>+E50*H50</f>
        <v>0</v>
      </c>
    </row>
    <row r="51" spans="1:9" s="5" customFormat="1" ht="16.5">
      <c r="A51" s="19"/>
      <c r="B51" s="19"/>
      <c r="C51" s="19"/>
      <c r="D51" s="19"/>
      <c r="E51" s="32"/>
      <c r="F51" s="23"/>
      <c r="G51" s="23"/>
      <c r="H51" s="19"/>
      <c r="I51" s="19"/>
    </row>
    <row r="52" spans="1:9" s="5" customFormat="1" ht="16.5">
      <c r="A52" s="139" t="s">
        <v>44</v>
      </c>
      <c r="B52" s="139"/>
      <c r="C52" s="139"/>
      <c r="D52" s="139"/>
      <c r="E52" s="139"/>
      <c r="F52" s="23"/>
      <c r="G52" s="140" t="s">
        <v>13</v>
      </c>
      <c r="H52" s="140"/>
      <c r="I52" s="140"/>
    </row>
    <row r="53" spans="1:9" s="5" customFormat="1" ht="16.5">
      <c r="A53" s="141" t="s">
        <v>14</v>
      </c>
      <c r="B53" s="141"/>
      <c r="C53" s="141"/>
      <c r="D53" s="141"/>
      <c r="E53" s="25" t="s">
        <v>15</v>
      </c>
      <c r="F53" s="26"/>
      <c r="G53" s="27" t="s">
        <v>16</v>
      </c>
      <c r="H53" s="28" t="s">
        <v>17</v>
      </c>
      <c r="I53" s="25" t="s">
        <v>18</v>
      </c>
    </row>
    <row r="54" spans="1:9" s="5" customFormat="1" ht="16.5">
      <c r="A54" s="142" t="s">
        <v>251</v>
      </c>
      <c r="B54" s="142"/>
      <c r="C54" s="142"/>
      <c r="D54" s="142"/>
      <c r="E54" s="97">
        <v>40</v>
      </c>
      <c r="F54" s="20"/>
      <c r="G54" s="33" t="s">
        <v>24</v>
      </c>
      <c r="H54" s="34">
        <f>+H26</f>
        <v>0</v>
      </c>
      <c r="I54" s="90">
        <f>+E54*H54</f>
        <v>0</v>
      </c>
    </row>
    <row r="55" spans="1:9" s="5" customFormat="1" ht="16.5">
      <c r="A55" s="142" t="s">
        <v>252</v>
      </c>
      <c r="B55" s="142"/>
      <c r="C55" s="142"/>
      <c r="D55" s="142"/>
      <c r="E55" s="97">
        <v>40</v>
      </c>
      <c r="F55" s="20"/>
      <c r="G55" s="33" t="s">
        <v>24</v>
      </c>
      <c r="H55" s="34">
        <f>+H27</f>
        <v>0</v>
      </c>
      <c r="I55" s="90">
        <f>+E55*H55</f>
        <v>0</v>
      </c>
    </row>
    <row r="56" spans="1:9" s="5" customFormat="1" ht="16.5">
      <c r="A56" s="142" t="s">
        <v>253</v>
      </c>
      <c r="B56" s="142"/>
      <c r="C56" s="142"/>
      <c r="D56" s="142"/>
      <c r="E56" s="97">
        <v>250.47</v>
      </c>
      <c r="F56" s="20"/>
      <c r="G56" s="33" t="s">
        <v>24</v>
      </c>
      <c r="H56" s="34">
        <f>+H28</f>
        <v>0</v>
      </c>
      <c r="I56" s="90">
        <f>+E56*H56</f>
        <v>0</v>
      </c>
    </row>
    <row r="57" spans="1:9" s="5" customFormat="1" ht="16.5">
      <c r="A57" s="142" t="s">
        <v>254</v>
      </c>
      <c r="B57" s="142"/>
      <c r="C57" s="142"/>
      <c r="D57" s="142"/>
      <c r="E57" s="97">
        <v>12</v>
      </c>
      <c r="F57" s="20"/>
      <c r="G57" s="33" t="s">
        <v>45</v>
      </c>
      <c r="H57" s="58">
        <f>+TRACTAMENT!H18</f>
        <v>0</v>
      </c>
      <c r="I57" s="90">
        <f>+E57*H57</f>
        <v>0</v>
      </c>
    </row>
    <row r="58" spans="1:9" s="5" customFormat="1" ht="16.5">
      <c r="A58" s="142" t="s">
        <v>243</v>
      </c>
      <c r="B58" s="142"/>
      <c r="C58" s="142"/>
      <c r="D58" s="142"/>
      <c r="E58" s="97">
        <v>10</v>
      </c>
      <c r="F58" s="20"/>
      <c r="G58" s="33" t="s">
        <v>45</v>
      </c>
      <c r="H58" s="31"/>
      <c r="I58" s="90">
        <f>+E58*H58</f>
        <v>0</v>
      </c>
    </row>
    <row r="59" spans="1:9" s="5" customFormat="1" ht="16.5">
      <c r="A59" s="174" t="s">
        <v>250</v>
      </c>
      <c r="B59" s="174"/>
      <c r="C59" s="174"/>
      <c r="D59" s="174"/>
      <c r="E59" s="174"/>
      <c r="F59" s="174"/>
      <c r="G59" s="174"/>
      <c r="H59" s="174"/>
      <c r="I59" s="174"/>
    </row>
    <row r="60" spans="1:9" s="5" customFormat="1" ht="16.5">
      <c r="A60" s="174" t="s">
        <v>255</v>
      </c>
      <c r="B60" s="174"/>
      <c r="C60" s="174"/>
      <c r="D60" s="174"/>
      <c r="E60" s="174"/>
      <c r="F60" s="174"/>
      <c r="G60" s="174"/>
      <c r="H60" s="174"/>
      <c r="I60" s="174"/>
    </row>
    <row r="61" spans="1:9" s="5" customFormat="1" ht="16.5">
      <c r="A61" s="17"/>
      <c r="B61" s="17"/>
      <c r="C61" s="17"/>
      <c r="D61" s="17"/>
      <c r="E61" s="17"/>
      <c r="F61" s="17"/>
      <c r="G61" s="17"/>
      <c r="H61" s="17"/>
      <c r="I61" s="17"/>
    </row>
    <row r="62" spans="1:9" s="5" customFormat="1" ht="16.5">
      <c r="A62" s="139" t="s">
        <v>46</v>
      </c>
      <c r="B62" s="139"/>
      <c r="C62" s="139"/>
      <c r="D62" s="139"/>
      <c r="E62" s="139"/>
      <c r="F62" s="23"/>
      <c r="G62" s="140" t="s">
        <v>13</v>
      </c>
      <c r="H62" s="140"/>
      <c r="I62" s="140"/>
    </row>
    <row r="63" spans="1:9" s="5" customFormat="1" ht="33">
      <c r="A63" s="141" t="s">
        <v>47</v>
      </c>
      <c r="B63" s="141"/>
      <c r="C63" s="141"/>
      <c r="D63" s="141"/>
      <c r="E63" s="25" t="s">
        <v>15</v>
      </c>
      <c r="F63" s="23"/>
      <c r="G63" s="24" t="s">
        <v>48</v>
      </c>
      <c r="H63" s="28" t="s">
        <v>49</v>
      </c>
      <c r="I63" s="25" t="s">
        <v>18</v>
      </c>
    </row>
    <row r="64" spans="1:9" s="5" customFormat="1" ht="16.5">
      <c r="A64" s="142" t="s">
        <v>50</v>
      </c>
      <c r="B64" s="142"/>
      <c r="C64" s="142"/>
      <c r="D64" s="142"/>
      <c r="E64" s="96"/>
      <c r="F64" s="23"/>
      <c r="G64" s="35"/>
      <c r="H64" s="36"/>
      <c r="I64" s="91">
        <f t="shared" ref="I64:I69" si="0">+E64*G64*H64</f>
        <v>0</v>
      </c>
    </row>
    <row r="65" spans="1:9" s="5" customFormat="1" ht="16.5">
      <c r="A65" s="142" t="s">
        <v>23</v>
      </c>
      <c r="B65" s="142"/>
      <c r="C65" s="142"/>
      <c r="D65" s="142"/>
      <c r="E65" s="97">
        <v>9</v>
      </c>
      <c r="F65" s="23"/>
      <c r="G65" s="35">
        <v>2</v>
      </c>
      <c r="H65" s="36"/>
      <c r="I65" s="91">
        <f t="shared" si="0"/>
        <v>0</v>
      </c>
    </row>
    <row r="66" spans="1:9" s="5" customFormat="1" ht="16.5">
      <c r="A66" s="142" t="s">
        <v>25</v>
      </c>
      <c r="B66" s="142"/>
      <c r="C66" s="142"/>
      <c r="D66" s="142"/>
      <c r="E66" s="97">
        <v>9</v>
      </c>
      <c r="F66" s="23"/>
      <c r="G66" s="30">
        <v>2</v>
      </c>
      <c r="H66" s="37"/>
      <c r="I66" s="91">
        <f t="shared" si="0"/>
        <v>0</v>
      </c>
    </row>
    <row r="67" spans="1:9" s="5" customFormat="1" ht="16.5">
      <c r="A67" s="142" t="s">
        <v>26</v>
      </c>
      <c r="B67" s="142"/>
      <c r="C67" s="142"/>
      <c r="D67" s="142"/>
      <c r="E67" s="97">
        <v>9</v>
      </c>
      <c r="F67" s="23"/>
      <c r="G67" s="30">
        <v>4</v>
      </c>
      <c r="H67" s="37"/>
      <c r="I67" s="91">
        <f t="shared" si="0"/>
        <v>0</v>
      </c>
    </row>
    <row r="68" spans="1:9" s="5" customFormat="1" ht="16.5">
      <c r="A68" s="142" t="s">
        <v>51</v>
      </c>
      <c r="B68" s="142"/>
      <c r="C68" s="142"/>
      <c r="D68" s="142"/>
      <c r="E68" s="97">
        <v>9</v>
      </c>
      <c r="F68" s="23"/>
      <c r="G68" s="30"/>
      <c r="H68" s="37"/>
      <c r="I68" s="91">
        <f t="shared" si="0"/>
        <v>0</v>
      </c>
    </row>
    <row r="69" spans="1:9" s="5" customFormat="1" ht="16.5">
      <c r="A69" s="142" t="s">
        <v>52</v>
      </c>
      <c r="B69" s="142"/>
      <c r="C69" s="142"/>
      <c r="D69" s="142"/>
      <c r="E69" s="97">
        <v>13</v>
      </c>
      <c r="F69" s="23"/>
      <c r="G69" s="30"/>
      <c r="H69" s="37"/>
      <c r="I69" s="91">
        <f t="shared" si="0"/>
        <v>0</v>
      </c>
    </row>
    <row r="70" spans="1:9" s="5" customFormat="1" ht="16.5">
      <c r="A70" s="17"/>
      <c r="B70" s="17"/>
      <c r="C70" s="17"/>
      <c r="D70" s="17"/>
      <c r="E70" s="17"/>
      <c r="F70" s="17"/>
      <c r="G70" s="143" t="s">
        <v>53</v>
      </c>
      <c r="H70" s="143"/>
      <c r="I70" s="143"/>
    </row>
    <row r="71" spans="1:9" s="5" customFormat="1" ht="16.5">
      <c r="A71" s="17"/>
      <c r="B71" s="17"/>
      <c r="C71" s="17"/>
      <c r="D71" s="17"/>
      <c r="E71" s="17"/>
      <c r="F71" s="17"/>
      <c r="G71" s="17"/>
      <c r="H71" s="17"/>
      <c r="I71" s="17"/>
    </row>
    <row r="72" spans="1:9" s="5" customFormat="1" ht="16.5">
      <c r="A72" s="139" t="s">
        <v>54</v>
      </c>
      <c r="B72" s="139"/>
      <c r="C72" s="139"/>
      <c r="D72" s="139"/>
      <c r="E72" s="139"/>
      <c r="F72" s="23"/>
      <c r="G72" s="140" t="s">
        <v>13</v>
      </c>
      <c r="H72" s="140"/>
      <c r="I72" s="140"/>
    </row>
    <row r="73" spans="1:9" s="5" customFormat="1" ht="16.5">
      <c r="A73" s="141" t="s">
        <v>47</v>
      </c>
      <c r="B73" s="141"/>
      <c r="C73" s="141"/>
      <c r="D73" s="141"/>
      <c r="E73" s="25" t="s">
        <v>15</v>
      </c>
      <c r="F73" s="23"/>
      <c r="G73" s="24" t="s">
        <v>16</v>
      </c>
      <c r="H73" s="28" t="s">
        <v>17</v>
      </c>
      <c r="I73" s="25" t="s">
        <v>18</v>
      </c>
    </row>
    <row r="74" spans="1:9" s="5" customFormat="1" ht="16.5">
      <c r="A74" s="142" t="s">
        <v>20</v>
      </c>
      <c r="B74" s="142"/>
      <c r="C74" s="142"/>
      <c r="D74" s="142"/>
      <c r="E74" s="97">
        <v>260.64</v>
      </c>
      <c r="F74" s="20"/>
      <c r="G74" s="38" t="s">
        <v>28</v>
      </c>
      <c r="H74" s="36"/>
      <c r="I74" s="91">
        <f>+E74*H74</f>
        <v>0</v>
      </c>
    </row>
    <row r="75" spans="1:9" s="5" customFormat="1" ht="16.5">
      <c r="A75" s="142" t="s">
        <v>40</v>
      </c>
      <c r="B75" s="142"/>
      <c r="C75" s="142"/>
      <c r="D75" s="142"/>
      <c r="E75" s="97">
        <v>20</v>
      </c>
      <c r="F75" s="20"/>
      <c r="G75" s="38" t="s">
        <v>55</v>
      </c>
      <c r="H75" s="36"/>
      <c r="I75" s="91">
        <f>+E75*H75</f>
        <v>0</v>
      </c>
    </row>
    <row r="76" spans="1:9" s="5" customFormat="1" ht="16.5">
      <c r="A76" s="142" t="s">
        <v>4</v>
      </c>
      <c r="B76" s="142"/>
      <c r="C76" s="142"/>
      <c r="D76" s="142"/>
      <c r="E76" s="97">
        <v>57.88</v>
      </c>
      <c r="F76" s="20"/>
      <c r="G76" s="38" t="s">
        <v>28</v>
      </c>
      <c r="H76" s="39">
        <f>+H65+H66+H67</f>
        <v>0</v>
      </c>
      <c r="I76" s="91">
        <f>+E76*H76</f>
        <v>0</v>
      </c>
    </row>
    <row r="77" spans="1:9" s="5" customFormat="1" ht="16.5">
      <c r="A77" s="142" t="s">
        <v>56</v>
      </c>
      <c r="B77" s="142"/>
      <c r="C77" s="142"/>
      <c r="D77" s="142"/>
      <c r="E77" s="97">
        <v>260.64</v>
      </c>
      <c r="F77" s="20"/>
      <c r="G77" s="38" t="s">
        <v>28</v>
      </c>
      <c r="H77" s="39">
        <f>+H68</f>
        <v>0</v>
      </c>
      <c r="I77" s="91">
        <f>+E77*H77</f>
        <v>0</v>
      </c>
    </row>
    <row r="78" spans="1:9" s="5" customFormat="1" ht="16.5">
      <c r="A78" s="142" t="s">
        <v>218</v>
      </c>
      <c r="B78" s="142"/>
      <c r="C78" s="142"/>
      <c r="D78" s="142"/>
      <c r="E78" s="97">
        <v>3571.4</v>
      </c>
      <c r="F78" s="20"/>
      <c r="G78" s="33" t="s">
        <v>31</v>
      </c>
      <c r="H78" s="37"/>
      <c r="I78" s="91">
        <f>+E78*H78</f>
        <v>0</v>
      </c>
    </row>
    <row r="79" spans="1:9" s="5" customFormat="1" ht="16.5">
      <c r="A79" s="144" t="s">
        <v>217</v>
      </c>
      <c r="B79" s="144"/>
      <c r="C79" s="144"/>
      <c r="D79" s="144"/>
      <c r="E79" s="144"/>
      <c r="F79" s="144"/>
      <c r="G79" s="144"/>
      <c r="H79" s="144"/>
      <c r="I79" s="144"/>
    </row>
    <row r="80" spans="1:9" s="5" customFormat="1" ht="16.5">
      <c r="A80" s="23"/>
      <c r="B80" s="23"/>
      <c r="C80" s="23"/>
      <c r="D80" s="23"/>
      <c r="E80" s="40"/>
      <c r="F80" s="23"/>
      <c r="G80" s="23"/>
      <c r="H80" s="19"/>
      <c r="I80" s="19"/>
    </row>
    <row r="81" spans="1:9" s="5" customFormat="1" ht="16.5">
      <c r="A81" s="139" t="s">
        <v>57</v>
      </c>
      <c r="B81" s="139"/>
      <c r="C81" s="139"/>
      <c r="D81" s="139"/>
      <c r="E81" s="139"/>
      <c r="F81" s="23"/>
      <c r="G81" s="140" t="s">
        <v>13</v>
      </c>
      <c r="H81" s="140"/>
      <c r="I81" s="140"/>
    </row>
    <row r="82" spans="1:9" s="5" customFormat="1" ht="16.5">
      <c r="A82" s="141" t="s">
        <v>14</v>
      </c>
      <c r="B82" s="141"/>
      <c r="C82" s="141"/>
      <c r="D82" s="141"/>
      <c r="E82" s="25" t="s">
        <v>15</v>
      </c>
      <c r="F82" s="26"/>
      <c r="G82" s="27" t="s">
        <v>58</v>
      </c>
      <c r="H82" s="28" t="s">
        <v>17</v>
      </c>
      <c r="I82" s="25" t="s">
        <v>18</v>
      </c>
    </row>
    <row r="83" spans="1:9" s="5" customFormat="1" ht="33" customHeight="1">
      <c r="A83" s="150" t="s">
        <v>59</v>
      </c>
      <c r="B83" s="150"/>
      <c r="C83" s="150"/>
      <c r="D83" s="150"/>
      <c r="E83" s="97">
        <v>1020</v>
      </c>
      <c r="F83" s="41"/>
      <c r="G83" s="38" t="s">
        <v>28</v>
      </c>
      <c r="H83" s="42"/>
      <c r="I83" s="92">
        <f t="shared" ref="I83:I88" si="1">+E83*H83</f>
        <v>0</v>
      </c>
    </row>
    <row r="84" spans="1:9" s="5" customFormat="1" ht="33" customHeight="1">
      <c r="A84" s="150" t="s">
        <v>60</v>
      </c>
      <c r="B84" s="150"/>
      <c r="C84" s="150"/>
      <c r="D84" s="150"/>
      <c r="E84" s="97">
        <v>3280</v>
      </c>
      <c r="F84" s="41"/>
      <c r="G84" s="38" t="s">
        <v>28</v>
      </c>
      <c r="H84" s="42"/>
      <c r="I84" s="92">
        <f t="shared" si="1"/>
        <v>0</v>
      </c>
    </row>
    <row r="85" spans="1:9" s="5" customFormat="1" ht="32.25" customHeight="1">
      <c r="A85" s="142" t="s">
        <v>61</v>
      </c>
      <c r="B85" s="142"/>
      <c r="C85" s="142"/>
      <c r="D85" s="142"/>
      <c r="E85" s="97">
        <v>1300</v>
      </c>
      <c r="F85" s="41"/>
      <c r="G85" s="38" t="s">
        <v>28</v>
      </c>
      <c r="H85" s="42"/>
      <c r="I85" s="92">
        <f t="shared" si="1"/>
        <v>0</v>
      </c>
    </row>
    <row r="86" spans="1:9" s="5" customFormat="1" ht="16.5">
      <c r="A86" s="138" t="s">
        <v>257</v>
      </c>
      <c r="B86" s="138"/>
      <c r="C86" s="138"/>
      <c r="D86" s="138"/>
      <c r="E86" s="97">
        <v>85.5</v>
      </c>
      <c r="F86" s="23"/>
      <c r="G86" s="33" t="s">
        <v>62</v>
      </c>
      <c r="H86" s="42"/>
      <c r="I86" s="92">
        <f t="shared" si="1"/>
        <v>0</v>
      </c>
    </row>
    <row r="87" spans="1:9" s="5" customFormat="1" ht="16.5">
      <c r="A87" s="138" t="s">
        <v>63</v>
      </c>
      <c r="B87" s="138"/>
      <c r="C87" s="138"/>
      <c r="D87" s="138"/>
      <c r="E87" s="97">
        <v>182.11</v>
      </c>
      <c r="F87" s="23"/>
      <c r="G87" s="33" t="s">
        <v>64</v>
      </c>
      <c r="H87" s="42"/>
      <c r="I87" s="92">
        <f t="shared" si="1"/>
        <v>0</v>
      </c>
    </row>
    <row r="88" spans="1:9" s="5" customFormat="1" ht="33" customHeight="1">
      <c r="A88" s="138" t="s">
        <v>65</v>
      </c>
      <c r="B88" s="138"/>
      <c r="C88" s="138"/>
      <c r="D88" s="138"/>
      <c r="E88" s="96"/>
      <c r="F88" s="23"/>
      <c r="G88" s="30"/>
      <c r="H88" s="42"/>
      <c r="I88" s="92">
        <f t="shared" si="1"/>
        <v>0</v>
      </c>
    </row>
    <row r="89" spans="1:9" s="5" customFormat="1" ht="16.5">
      <c r="A89" s="19"/>
      <c r="B89" s="19"/>
      <c r="C89" s="19"/>
      <c r="D89" s="19"/>
      <c r="E89" s="22"/>
      <c r="F89" s="23"/>
      <c r="G89" s="23"/>
      <c r="H89" s="19"/>
      <c r="I89" s="19"/>
    </row>
    <row r="90" spans="1:9" s="5" customFormat="1">
      <c r="A90" s="19"/>
      <c r="B90" s="19"/>
      <c r="C90" s="19"/>
      <c r="D90" s="17"/>
      <c r="E90" s="17"/>
      <c r="F90" s="17"/>
      <c r="G90" s="147" t="s">
        <v>66</v>
      </c>
      <c r="H90" s="148"/>
      <c r="I90" s="93">
        <f>+H12</f>
        <v>0</v>
      </c>
    </row>
    <row r="91" spans="1:9" s="5" customFormat="1">
      <c r="A91" s="19"/>
      <c r="B91" s="19"/>
      <c r="C91" s="19"/>
      <c r="D91" s="17"/>
      <c r="E91" s="17"/>
      <c r="F91" s="17"/>
      <c r="G91" s="147" t="s">
        <v>67</v>
      </c>
      <c r="H91" s="148"/>
      <c r="I91" s="93">
        <f>-H7-H8-H9-H10-H11-H13-H14-H15</f>
        <v>0</v>
      </c>
    </row>
    <row r="92" spans="1:9" s="5" customFormat="1" ht="16.5">
      <c r="A92" s="19"/>
      <c r="B92" s="19"/>
      <c r="C92" s="17"/>
      <c r="D92" s="17"/>
      <c r="E92" s="17"/>
      <c r="F92" s="17"/>
      <c r="G92" s="149" t="s">
        <v>68</v>
      </c>
      <c r="H92" s="149"/>
      <c r="I92" s="94">
        <f>+I90+I91</f>
        <v>0</v>
      </c>
    </row>
    <row r="93" spans="1:9" s="5" customFormat="1">
      <c r="G93" s="2"/>
      <c r="H93" s="2"/>
      <c r="I93" s="2"/>
    </row>
    <row r="94" spans="1:9" s="5" customFormat="1" ht="16.5"/>
    <row r="95" spans="1:9" s="5" customFormat="1" ht="16.5"/>
    <row r="96" spans="1:9" s="5" customFormat="1" ht="16.5"/>
    <row r="97" spans="1:15" s="5" customFormat="1" ht="16.5"/>
    <row r="98" spans="1:15" s="5" customFormat="1" ht="16.5"/>
    <row r="99" spans="1:15" s="5" customFormat="1" ht="16.5"/>
    <row r="100" spans="1:15" s="5" customFormat="1" ht="16.5"/>
    <row r="101" spans="1:15" s="5" customFormat="1" ht="16.5"/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</sheetData>
  <sheetProtection algorithmName="SHA-512" hashValue="9Sybb6jIgtut/TwJNwFj0RQ8FF0+8IGmdcu+n0ZCAwkWpZp0RMVCWdaGomvbVmOE1GpsNX8IppMDDLhAPNOcXg==" saltValue="2Y+wo3SAr6bKdb//S8eVGA==" spinCount="100000" sheet="1" objects="1" scenarios="1"/>
  <mergeCells count="87">
    <mergeCell ref="A83:D83"/>
    <mergeCell ref="A73:D73"/>
    <mergeCell ref="A74:D74"/>
    <mergeCell ref="A75:D75"/>
    <mergeCell ref="A76:D76"/>
    <mergeCell ref="A77:D77"/>
    <mergeCell ref="A82:D82"/>
    <mergeCell ref="G91:H91"/>
    <mergeCell ref="G92:H92"/>
    <mergeCell ref="A84:D84"/>
    <mergeCell ref="A85:D85"/>
    <mergeCell ref="A86:D86"/>
    <mergeCell ref="A87:D87"/>
    <mergeCell ref="A88:D88"/>
    <mergeCell ref="G90:H90"/>
    <mergeCell ref="A66:D66"/>
    <mergeCell ref="A54:D54"/>
    <mergeCell ref="A55:D55"/>
    <mergeCell ref="C1:I1"/>
    <mergeCell ref="C3:I3"/>
    <mergeCell ref="A42:D42"/>
    <mergeCell ref="A43:D43"/>
    <mergeCell ref="A44:D44"/>
    <mergeCell ref="A46:E46"/>
    <mergeCell ref="G52:I52"/>
    <mergeCell ref="A47:D47"/>
    <mergeCell ref="A48:D48"/>
    <mergeCell ref="A49:D49"/>
    <mergeCell ref="A40:D40"/>
    <mergeCell ref="A65:D65"/>
    <mergeCell ref="A58:D58"/>
    <mergeCell ref="A67:D67"/>
    <mergeCell ref="A68:D68"/>
    <mergeCell ref="A69:D69"/>
    <mergeCell ref="A79:I79"/>
    <mergeCell ref="A81:E81"/>
    <mergeCell ref="G81:I81"/>
    <mergeCell ref="G70:I70"/>
    <mergeCell ref="A72:E72"/>
    <mergeCell ref="G72:I72"/>
    <mergeCell ref="A78:D78"/>
    <mergeCell ref="A62:E62"/>
    <mergeCell ref="G62:I62"/>
    <mergeCell ref="A63:D63"/>
    <mergeCell ref="A64:D64"/>
    <mergeCell ref="G46:I46"/>
    <mergeCell ref="A50:D50"/>
    <mergeCell ref="A52:E52"/>
    <mergeCell ref="A56:D56"/>
    <mergeCell ref="A57:D57"/>
    <mergeCell ref="A53:D53"/>
    <mergeCell ref="A59:I59"/>
    <mergeCell ref="A60:I60"/>
    <mergeCell ref="G31:I31"/>
    <mergeCell ref="A32:D32"/>
    <mergeCell ref="A29:D29"/>
    <mergeCell ref="A31:E31"/>
    <mergeCell ref="A41:D41"/>
    <mergeCell ref="A33:D33"/>
    <mergeCell ref="G38:I38"/>
    <mergeCell ref="A39:D39"/>
    <mergeCell ref="A38:E38"/>
    <mergeCell ref="A34:D34"/>
    <mergeCell ref="A35:D35"/>
    <mergeCell ref="A36:D36"/>
    <mergeCell ref="G24:I24"/>
    <mergeCell ref="A25:D25"/>
    <mergeCell ref="A26:D26"/>
    <mergeCell ref="A27:D27"/>
    <mergeCell ref="A28:D28"/>
    <mergeCell ref="A24:E24"/>
    <mergeCell ref="B9:G9"/>
    <mergeCell ref="A6:G6"/>
    <mergeCell ref="B7:G7"/>
    <mergeCell ref="B8:G8"/>
    <mergeCell ref="A22:D22"/>
    <mergeCell ref="B10:G10"/>
    <mergeCell ref="B11:G11"/>
    <mergeCell ref="B12:G12"/>
    <mergeCell ref="B13:G13"/>
    <mergeCell ref="B14:G14"/>
    <mergeCell ref="B15:G15"/>
    <mergeCell ref="A18:E18"/>
    <mergeCell ref="G18:I18"/>
    <mergeCell ref="A19:D19"/>
    <mergeCell ref="A20:D20"/>
    <mergeCell ref="A21:D21"/>
  </mergeCells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firstFooter>&amp;C&amp;"Times New Roman,Regular"&amp;12&amp;KFFFFFF&amp;A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2189-0C90-4ADA-9444-4CB72C5FA598}">
  <dimension ref="A1:AMJ56"/>
  <sheetViews>
    <sheetView topLeftCell="A12" workbookViewId="0">
      <selection activeCell="H12" sqref="H12"/>
    </sheetView>
  </sheetViews>
  <sheetFormatPr baseColWidth="10" defaultColWidth="13.42578125" defaultRowHeight="17.25"/>
  <cols>
    <col min="1" max="1" width="8.140625" style="44" customWidth="1"/>
    <col min="2" max="2" width="18.42578125" style="44" customWidth="1"/>
    <col min="3" max="3" width="13.42578125" style="44" customWidth="1"/>
    <col min="4" max="4" width="12.140625" style="44" customWidth="1"/>
    <col min="5" max="5" width="13.7109375" style="44" customWidth="1"/>
    <col min="6" max="6" width="2.85546875" style="44" customWidth="1"/>
    <col min="7" max="7" width="19.7109375" style="44" customWidth="1"/>
    <col min="8" max="8" width="15.140625" style="44" customWidth="1"/>
    <col min="9" max="9" width="21.28515625" style="59" customWidth="1"/>
    <col min="10" max="1024" width="13.42578125" style="44" customWidth="1"/>
    <col min="1025" max="1025" width="13.42578125" style="2" customWidth="1"/>
    <col min="1026" max="16384" width="13.42578125" style="2"/>
  </cols>
  <sheetData>
    <row r="1" spans="1:1024" ht="26.25" customHeight="1">
      <c r="A1" s="2"/>
      <c r="B1" s="2"/>
      <c r="C1" s="145" t="s">
        <v>206</v>
      </c>
      <c r="D1" s="145"/>
      <c r="E1" s="145"/>
      <c r="F1" s="145"/>
      <c r="G1" s="145"/>
      <c r="H1" s="145"/>
      <c r="I1" s="14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ht="8.1" customHeight="1">
      <c r="A2" s="2"/>
      <c r="B2" s="2"/>
      <c r="C2" s="14"/>
      <c r="D2" s="14"/>
      <c r="E2" s="14"/>
      <c r="F2" s="14"/>
      <c r="G2" s="14"/>
      <c r="H2" s="16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ht="18.600000000000001" customHeight="1">
      <c r="A3" s="2"/>
      <c r="B3" s="2"/>
      <c r="C3" s="146" t="s">
        <v>198</v>
      </c>
      <c r="D3" s="146"/>
      <c r="E3" s="146"/>
      <c r="F3" s="146"/>
      <c r="G3" s="146"/>
      <c r="H3" s="146"/>
      <c r="I3" s="14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17" customFormat="1" ht="16.5">
      <c r="A4" s="19"/>
      <c r="B4" s="19"/>
      <c r="C4" s="19"/>
      <c r="D4" s="19"/>
      <c r="E4" s="19"/>
      <c r="F4" s="19"/>
      <c r="G4" s="23"/>
      <c r="H4" s="45"/>
      <c r="I4" s="46"/>
    </row>
    <row r="5" spans="1:1024" s="17" customFormat="1" ht="16.5">
      <c r="A5" s="47"/>
      <c r="B5" s="47"/>
      <c r="C5" s="47"/>
      <c r="D5" s="47"/>
      <c r="E5" s="47"/>
      <c r="F5" s="47"/>
      <c r="G5" s="47"/>
      <c r="H5" s="19"/>
      <c r="I5" s="48"/>
    </row>
    <row r="6" spans="1:1024" s="17" customFormat="1" ht="16.5">
      <c r="A6" s="137" t="s">
        <v>1</v>
      </c>
      <c r="B6" s="137"/>
      <c r="C6" s="137"/>
      <c r="D6" s="137"/>
      <c r="E6" s="137"/>
      <c r="F6" s="137"/>
      <c r="G6" s="137"/>
      <c r="H6" s="18" t="s">
        <v>2</v>
      </c>
      <c r="I6" s="48"/>
    </row>
    <row r="7" spans="1:1024" s="17" customFormat="1" ht="32.25" customHeight="1">
      <c r="A7" s="20">
        <v>1</v>
      </c>
      <c r="B7" s="154" t="s">
        <v>69</v>
      </c>
      <c r="C7" s="154"/>
      <c r="D7" s="154"/>
      <c r="E7" s="154"/>
      <c r="F7" s="154"/>
      <c r="G7" s="154"/>
      <c r="H7" s="98">
        <f>SUM(I16:I24)</f>
        <v>0</v>
      </c>
      <c r="I7" s="48"/>
    </row>
    <row r="8" spans="1:1024" s="17" customFormat="1" ht="16.5">
      <c r="A8" s="20">
        <v>2</v>
      </c>
      <c r="B8" s="154" t="s">
        <v>70</v>
      </c>
      <c r="C8" s="154"/>
      <c r="D8" s="154"/>
      <c r="E8" s="154"/>
      <c r="F8" s="154"/>
      <c r="G8" s="154"/>
      <c r="H8" s="98">
        <f>SUM(I28:I31)</f>
        <v>0</v>
      </c>
      <c r="I8" s="48"/>
    </row>
    <row r="9" spans="1:1024" s="17" customFormat="1" ht="16.5">
      <c r="A9" s="20">
        <v>3</v>
      </c>
      <c r="B9" s="154" t="s">
        <v>71</v>
      </c>
      <c r="C9" s="154"/>
      <c r="D9" s="154"/>
      <c r="E9" s="154"/>
      <c r="F9" s="154"/>
      <c r="G9" s="154"/>
      <c r="H9" s="98">
        <f>SUM(I36:I38)</f>
        <v>0</v>
      </c>
      <c r="I9" s="48"/>
    </row>
    <row r="10" spans="1:1024" s="17" customFormat="1" ht="16.5">
      <c r="A10" s="20">
        <v>4</v>
      </c>
      <c r="B10" s="154" t="s">
        <v>72</v>
      </c>
      <c r="C10" s="154"/>
      <c r="D10" s="154"/>
      <c r="E10" s="154"/>
      <c r="F10" s="154"/>
      <c r="G10" s="154"/>
      <c r="H10" s="98">
        <f>+I42</f>
        <v>0</v>
      </c>
      <c r="I10" s="48"/>
    </row>
    <row r="11" spans="1:1024" s="17" customFormat="1" ht="16.5">
      <c r="A11" s="20">
        <v>5</v>
      </c>
      <c r="B11" s="154" t="s">
        <v>73</v>
      </c>
      <c r="C11" s="154"/>
      <c r="D11" s="154"/>
      <c r="E11" s="154"/>
      <c r="F11" s="154"/>
      <c r="G11" s="154"/>
      <c r="H11" s="98">
        <f>SUM(I46:I47)</f>
        <v>0</v>
      </c>
      <c r="I11" s="48"/>
    </row>
    <row r="12" spans="1:1024" s="17" customFormat="1" ht="16.5">
      <c r="A12" s="20"/>
      <c r="B12" s="20"/>
      <c r="C12" s="20"/>
      <c r="D12" s="20"/>
      <c r="E12" s="20"/>
      <c r="F12" s="23"/>
      <c r="G12" s="19"/>
      <c r="H12" s="19"/>
      <c r="I12" s="48"/>
    </row>
    <row r="13" spans="1:1024" s="17" customFormat="1" ht="16.5">
      <c r="F13" s="23"/>
      <c r="G13" s="23"/>
      <c r="H13" s="19"/>
      <c r="I13" s="48"/>
    </row>
    <row r="14" spans="1:1024" s="17" customFormat="1" ht="16.5">
      <c r="A14" s="139" t="s">
        <v>74</v>
      </c>
      <c r="B14" s="139"/>
      <c r="C14" s="139"/>
      <c r="D14" s="139"/>
      <c r="E14" s="139"/>
      <c r="F14" s="23"/>
      <c r="G14" s="140" t="s">
        <v>13</v>
      </c>
      <c r="H14" s="140"/>
      <c r="I14" s="140"/>
    </row>
    <row r="15" spans="1:1024" s="52" customFormat="1" ht="33">
      <c r="A15" s="141" t="s">
        <v>75</v>
      </c>
      <c r="B15" s="141"/>
      <c r="C15" s="141"/>
      <c r="D15" s="141"/>
      <c r="E15" s="25" t="s">
        <v>15</v>
      </c>
      <c r="F15" s="26"/>
      <c r="G15" s="51" t="s">
        <v>47</v>
      </c>
      <c r="H15" s="28" t="s">
        <v>76</v>
      </c>
      <c r="I15" s="25" t="s">
        <v>18</v>
      </c>
    </row>
    <row r="16" spans="1:1024" s="17" customFormat="1" ht="16.5">
      <c r="A16" s="142" t="s">
        <v>77</v>
      </c>
      <c r="B16" s="142"/>
      <c r="C16" s="142"/>
      <c r="D16" s="142"/>
      <c r="E16" s="99">
        <v>96.29</v>
      </c>
      <c r="F16" s="20"/>
      <c r="G16" s="33" t="s">
        <v>231</v>
      </c>
      <c r="H16" s="37"/>
      <c r="I16" s="100">
        <f t="shared" ref="I16:I24" si="0">+E16*H16</f>
        <v>0</v>
      </c>
    </row>
    <row r="17" spans="1:1024" s="17" customFormat="1" ht="16.5">
      <c r="A17" s="138" t="s">
        <v>78</v>
      </c>
      <c r="B17" s="138"/>
      <c r="C17" s="138"/>
      <c r="D17" s="138"/>
      <c r="E17" s="99">
        <v>95.45</v>
      </c>
      <c r="F17" s="20"/>
      <c r="G17" s="33" t="s">
        <v>79</v>
      </c>
      <c r="H17" s="37"/>
      <c r="I17" s="100">
        <f t="shared" si="0"/>
        <v>0</v>
      </c>
    </row>
    <row r="18" spans="1:1024" s="17" customFormat="1" ht="16.5">
      <c r="A18" s="138" t="s">
        <v>80</v>
      </c>
      <c r="B18" s="138"/>
      <c r="C18" s="155" t="s">
        <v>81</v>
      </c>
      <c r="D18" s="155"/>
      <c r="E18" s="99">
        <v>100</v>
      </c>
      <c r="F18" s="20"/>
      <c r="G18" s="33" t="s">
        <v>82</v>
      </c>
      <c r="H18" s="37"/>
      <c r="I18" s="100">
        <f t="shared" si="0"/>
        <v>0</v>
      </c>
    </row>
    <row r="19" spans="1:1024" s="17" customFormat="1" ht="33" customHeight="1">
      <c r="A19" s="138" t="s">
        <v>80</v>
      </c>
      <c r="B19" s="138"/>
      <c r="C19" s="155" t="s">
        <v>83</v>
      </c>
      <c r="D19" s="155"/>
      <c r="E19" s="99">
        <v>5</v>
      </c>
      <c r="F19" s="20"/>
      <c r="G19" s="151" t="s">
        <v>232</v>
      </c>
      <c r="H19" s="37"/>
      <c r="I19" s="100">
        <f t="shared" si="0"/>
        <v>0</v>
      </c>
      <c r="J19" s="53"/>
    </row>
    <row r="20" spans="1:1024" s="17" customFormat="1" ht="33" customHeight="1">
      <c r="A20" s="138" t="s">
        <v>80</v>
      </c>
      <c r="B20" s="138"/>
      <c r="C20" s="155" t="s">
        <v>84</v>
      </c>
      <c r="D20" s="155"/>
      <c r="E20" s="99">
        <v>10</v>
      </c>
      <c r="F20" s="20"/>
      <c r="G20" s="152"/>
      <c r="H20" s="37"/>
      <c r="I20" s="100">
        <f t="shared" si="0"/>
        <v>0</v>
      </c>
      <c r="J20" s="53"/>
    </row>
    <row r="21" spans="1:1024" s="17" customFormat="1" ht="33" customHeight="1">
      <c r="A21" s="138" t="s">
        <v>80</v>
      </c>
      <c r="B21" s="138"/>
      <c r="C21" s="155" t="s">
        <v>85</v>
      </c>
      <c r="D21" s="155"/>
      <c r="E21" s="99">
        <v>30</v>
      </c>
      <c r="F21" s="20"/>
      <c r="G21" s="152"/>
      <c r="H21" s="37"/>
      <c r="I21" s="100">
        <f t="shared" si="0"/>
        <v>0</v>
      </c>
      <c r="J21" s="53"/>
    </row>
    <row r="22" spans="1:1024" s="17" customFormat="1" ht="33" customHeight="1">
      <c r="A22" s="138" t="s">
        <v>80</v>
      </c>
      <c r="B22" s="138"/>
      <c r="C22" s="155" t="s">
        <v>86</v>
      </c>
      <c r="D22" s="155"/>
      <c r="E22" s="99">
        <v>60</v>
      </c>
      <c r="F22" s="20"/>
      <c r="G22" s="153"/>
      <c r="H22" s="37"/>
      <c r="I22" s="100">
        <f t="shared" si="0"/>
        <v>0</v>
      </c>
      <c r="J22" s="53"/>
    </row>
    <row r="23" spans="1:1024" s="17" customFormat="1" ht="16.5">
      <c r="A23" s="138" t="s">
        <v>80</v>
      </c>
      <c r="B23" s="138"/>
      <c r="C23" s="155" t="s">
        <v>87</v>
      </c>
      <c r="D23" s="155"/>
      <c r="E23" s="99">
        <v>100</v>
      </c>
      <c r="F23" s="20"/>
      <c r="G23" s="33" t="s">
        <v>88</v>
      </c>
      <c r="H23" s="37"/>
      <c r="I23" s="100">
        <f t="shared" si="0"/>
        <v>0</v>
      </c>
      <c r="J23" s="53"/>
    </row>
    <row r="24" spans="1:1024" s="17" customFormat="1" ht="16.5">
      <c r="A24" s="138" t="s">
        <v>80</v>
      </c>
      <c r="B24" s="138"/>
      <c r="C24" s="155" t="s">
        <v>89</v>
      </c>
      <c r="D24" s="155"/>
      <c r="E24" s="99">
        <v>0</v>
      </c>
      <c r="F24" s="20"/>
      <c r="G24" s="33" t="s">
        <v>90</v>
      </c>
      <c r="H24" s="37"/>
      <c r="I24" s="100">
        <f t="shared" si="0"/>
        <v>0</v>
      </c>
    </row>
    <row r="25" spans="1:1024" s="54" customFormat="1" ht="16.5">
      <c r="A25" s="23"/>
      <c r="B25" s="23"/>
      <c r="C25" s="23"/>
      <c r="D25" s="23"/>
      <c r="E25" s="40"/>
      <c r="F25" s="23"/>
      <c r="G25" s="23"/>
      <c r="H25" s="23"/>
      <c r="I25" s="4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</row>
    <row r="26" spans="1:1024" s="17" customFormat="1" ht="16.5">
      <c r="A26" s="139" t="s">
        <v>91</v>
      </c>
      <c r="B26" s="139"/>
      <c r="C26" s="139"/>
      <c r="D26" s="139"/>
      <c r="E26" s="139"/>
      <c r="F26" s="23"/>
      <c r="G26" s="140" t="s">
        <v>13</v>
      </c>
      <c r="H26" s="140"/>
      <c r="I26" s="140"/>
    </row>
    <row r="27" spans="1:1024" s="17" customFormat="1">
      <c r="A27" s="141" t="s">
        <v>92</v>
      </c>
      <c r="B27" s="141"/>
      <c r="C27" s="141"/>
      <c r="D27" s="141"/>
      <c r="E27" s="25" t="s">
        <v>15</v>
      </c>
      <c r="F27" s="55"/>
      <c r="G27" s="51" t="s">
        <v>16</v>
      </c>
      <c r="H27" s="28" t="s">
        <v>17</v>
      </c>
      <c r="I27" s="25" t="s">
        <v>18</v>
      </c>
      <c r="J27" s="44"/>
      <c r="K27" s="4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</row>
    <row r="28" spans="1:1024" s="17" customFormat="1" ht="16.5">
      <c r="A28" s="142" t="s">
        <v>237</v>
      </c>
      <c r="B28" s="142"/>
      <c r="C28" s="142"/>
      <c r="D28" s="142"/>
      <c r="E28" s="101">
        <v>57.46</v>
      </c>
      <c r="F28" s="20"/>
      <c r="G28" s="38" t="s">
        <v>93</v>
      </c>
      <c r="H28" s="39">
        <f>+H17</f>
        <v>0</v>
      </c>
      <c r="I28" s="102">
        <f>+E28*H28</f>
        <v>0</v>
      </c>
    </row>
    <row r="29" spans="1:1024" s="17" customFormat="1" ht="16.5">
      <c r="A29" s="142" t="s">
        <v>94</v>
      </c>
      <c r="B29" s="142"/>
      <c r="C29" s="142"/>
      <c r="D29" s="142"/>
      <c r="E29" s="101">
        <v>7.18</v>
      </c>
      <c r="F29" s="20"/>
      <c r="G29" s="38" t="s">
        <v>93</v>
      </c>
      <c r="H29" s="39">
        <f>H18</f>
        <v>0</v>
      </c>
      <c r="I29" s="102">
        <f>+E29*H29</f>
        <v>0</v>
      </c>
    </row>
    <row r="30" spans="1:1024" s="17" customFormat="1" ht="16.5">
      <c r="A30" s="142" t="s">
        <v>95</v>
      </c>
      <c r="B30" s="142"/>
      <c r="C30" s="142"/>
      <c r="D30" s="142"/>
      <c r="E30" s="101">
        <v>70.83</v>
      </c>
      <c r="F30" s="20"/>
      <c r="G30" s="38" t="s">
        <v>93</v>
      </c>
      <c r="H30" s="39">
        <f>+H16</f>
        <v>0</v>
      </c>
      <c r="I30" s="102">
        <f>+E30*H30</f>
        <v>0</v>
      </c>
    </row>
    <row r="31" spans="1:1024" s="17" customFormat="1" ht="16.5">
      <c r="A31" s="142" t="s">
        <v>87</v>
      </c>
      <c r="B31" s="142"/>
      <c r="C31" s="142"/>
      <c r="D31" s="142"/>
      <c r="E31" s="101">
        <v>7.88</v>
      </c>
      <c r="F31" s="20"/>
      <c r="G31" s="38" t="s">
        <v>93</v>
      </c>
      <c r="H31" s="39">
        <f>+H23</f>
        <v>0</v>
      </c>
      <c r="I31" s="102">
        <f>+E31*H31</f>
        <v>0</v>
      </c>
    </row>
    <row r="32" spans="1:1024" s="17" customFormat="1" ht="30.75" customHeight="1">
      <c r="A32" s="157" t="s">
        <v>238</v>
      </c>
      <c r="B32" s="157"/>
      <c r="C32" s="157"/>
      <c r="D32" s="157"/>
      <c r="E32" s="157"/>
      <c r="F32" s="157"/>
      <c r="G32" s="157"/>
      <c r="H32" s="157"/>
      <c r="I32" s="157"/>
    </row>
    <row r="33" spans="1:11" s="17" customFormat="1" ht="16.5">
      <c r="A33" s="23"/>
      <c r="B33" s="23"/>
      <c r="C33" s="23"/>
      <c r="D33" s="23"/>
      <c r="E33" s="40"/>
      <c r="F33" s="23"/>
      <c r="G33" s="23"/>
      <c r="H33" s="19"/>
      <c r="I33" s="48"/>
    </row>
    <row r="34" spans="1:11" s="17" customFormat="1" ht="16.5">
      <c r="A34" s="139" t="s">
        <v>96</v>
      </c>
      <c r="B34" s="139"/>
      <c r="C34" s="139"/>
      <c r="D34" s="139"/>
      <c r="E34" s="139"/>
      <c r="F34" s="23"/>
      <c r="G34" s="140" t="s">
        <v>13</v>
      </c>
      <c r="H34" s="140"/>
      <c r="I34" s="140"/>
    </row>
    <row r="35" spans="1:11" s="17" customFormat="1">
      <c r="A35" s="141" t="s">
        <v>14</v>
      </c>
      <c r="B35" s="141"/>
      <c r="C35" s="141"/>
      <c r="D35" s="141"/>
      <c r="E35" s="25" t="s">
        <v>15</v>
      </c>
      <c r="F35" s="26"/>
      <c r="G35" s="51" t="s">
        <v>16</v>
      </c>
      <c r="H35" s="28" t="s">
        <v>17</v>
      </c>
      <c r="I35" s="56" t="s">
        <v>18</v>
      </c>
    </row>
    <row r="36" spans="1:11" s="17" customFormat="1" ht="16.5">
      <c r="A36" s="142" t="s">
        <v>97</v>
      </c>
      <c r="B36" s="142"/>
      <c r="C36" s="142"/>
      <c r="D36" s="142"/>
      <c r="E36" s="103"/>
      <c r="F36" s="20"/>
      <c r="G36" s="30"/>
      <c r="H36" s="37"/>
      <c r="I36" s="90">
        <f>+E36*H36</f>
        <v>0</v>
      </c>
    </row>
    <row r="37" spans="1:11" s="17" customFormat="1" ht="16.5">
      <c r="A37" s="156" t="s">
        <v>98</v>
      </c>
      <c r="B37" s="156"/>
      <c r="C37" s="156"/>
      <c r="D37" s="156"/>
      <c r="E37" s="103"/>
      <c r="F37" s="20"/>
      <c r="G37" s="33" t="s">
        <v>99</v>
      </c>
      <c r="H37" s="37"/>
      <c r="I37" s="90">
        <f>+E37*H37</f>
        <v>0</v>
      </c>
    </row>
    <row r="38" spans="1:11" s="17" customFormat="1" ht="16.5">
      <c r="A38" s="138" t="s">
        <v>100</v>
      </c>
      <c r="B38" s="138"/>
      <c r="C38" s="138"/>
      <c r="D38" s="138"/>
      <c r="E38" s="103"/>
      <c r="F38" s="20"/>
      <c r="G38" s="30"/>
      <c r="H38" s="37"/>
      <c r="I38" s="90">
        <f>+E38*H38</f>
        <v>0</v>
      </c>
    </row>
    <row r="39" spans="1:11" s="17" customFormat="1" ht="16.5">
      <c r="I39" s="15"/>
    </row>
    <row r="40" spans="1:11" s="17" customFormat="1" ht="16.5">
      <c r="A40" s="139" t="s">
        <v>101</v>
      </c>
      <c r="B40" s="139"/>
      <c r="C40" s="139"/>
      <c r="D40" s="139"/>
      <c r="E40" s="139"/>
      <c r="F40" s="23"/>
      <c r="G40" s="140" t="s">
        <v>13</v>
      </c>
      <c r="H40" s="140"/>
      <c r="I40" s="140"/>
    </row>
    <row r="41" spans="1:11" s="17" customFormat="1">
      <c r="A41" s="141" t="s">
        <v>14</v>
      </c>
      <c r="B41" s="141"/>
      <c r="C41" s="141"/>
      <c r="D41" s="141"/>
      <c r="E41" s="25" t="s">
        <v>15</v>
      </c>
      <c r="F41" s="26"/>
      <c r="G41" s="51" t="s">
        <v>16</v>
      </c>
      <c r="H41" s="28" t="s">
        <v>17</v>
      </c>
      <c r="I41" s="25" t="s">
        <v>18</v>
      </c>
    </row>
    <row r="42" spans="1:11" s="17" customFormat="1" ht="16.5">
      <c r="A42" s="142" t="s">
        <v>102</v>
      </c>
      <c r="B42" s="142"/>
      <c r="C42" s="142"/>
      <c r="D42" s="142"/>
      <c r="E42" s="103"/>
      <c r="F42" s="20"/>
      <c r="G42" s="30"/>
      <c r="H42" s="37"/>
      <c r="I42" s="90">
        <f>+E42*H42</f>
        <v>0</v>
      </c>
    </row>
    <row r="43" spans="1:11" s="17" customFormat="1" ht="16.5"/>
    <row r="44" spans="1:11" s="17" customFormat="1" ht="16.5">
      <c r="A44" s="139" t="s">
        <v>103</v>
      </c>
      <c r="B44" s="139"/>
      <c r="C44" s="139"/>
      <c r="D44" s="139"/>
      <c r="E44" s="139"/>
      <c r="F44" s="23"/>
      <c r="G44" s="140" t="s">
        <v>13</v>
      </c>
      <c r="H44" s="140"/>
      <c r="I44" s="140"/>
      <c r="J44" s="57"/>
    </row>
    <row r="45" spans="1:11" s="17" customFormat="1" ht="33">
      <c r="A45" s="141" t="s">
        <v>14</v>
      </c>
      <c r="B45" s="141"/>
      <c r="C45" s="141"/>
      <c r="D45" s="141"/>
      <c r="E45" s="25" t="s">
        <v>15</v>
      </c>
      <c r="F45" s="55"/>
      <c r="G45" s="51" t="s">
        <v>47</v>
      </c>
      <c r="H45" s="28" t="s">
        <v>76</v>
      </c>
      <c r="I45" s="25" t="s">
        <v>18</v>
      </c>
      <c r="J45" s="57"/>
    </row>
    <row r="46" spans="1:11" s="17" customFormat="1" ht="16.5">
      <c r="A46" s="156" t="s">
        <v>104</v>
      </c>
      <c r="B46" s="156"/>
      <c r="C46" s="156"/>
      <c r="D46" s="156"/>
      <c r="E46" s="99">
        <v>34</v>
      </c>
      <c r="F46" s="20"/>
      <c r="G46" s="33" t="s">
        <v>82</v>
      </c>
      <c r="H46" s="58">
        <f>+H18</f>
        <v>0</v>
      </c>
      <c r="I46" s="102">
        <f>+E46*H46</f>
        <v>0</v>
      </c>
      <c r="K46" s="57"/>
    </row>
    <row r="47" spans="1:11" s="17" customFormat="1" ht="33" customHeight="1">
      <c r="A47" s="156" t="s">
        <v>105</v>
      </c>
      <c r="B47" s="156"/>
      <c r="C47" s="156"/>
      <c r="D47" s="156"/>
      <c r="E47" s="99">
        <v>5</v>
      </c>
      <c r="F47" s="20"/>
      <c r="G47" s="33" t="s">
        <v>90</v>
      </c>
      <c r="H47" s="58">
        <f>+H24</f>
        <v>0</v>
      </c>
      <c r="I47" s="102">
        <f>+E47*H47</f>
        <v>0</v>
      </c>
      <c r="K47" s="57"/>
    </row>
    <row r="48" spans="1:11" s="17" customFormat="1" ht="16.5">
      <c r="A48" s="144" t="s">
        <v>106</v>
      </c>
      <c r="B48" s="144"/>
      <c r="C48" s="144"/>
      <c r="D48" s="144"/>
      <c r="E48" s="144"/>
      <c r="F48" s="23"/>
      <c r="G48" s="23"/>
      <c r="H48" s="19"/>
      <c r="I48" s="48"/>
    </row>
    <row r="49" spans="1:1024" s="17" customFormat="1" ht="16.5">
      <c r="A49" s="19"/>
      <c r="B49" s="19"/>
      <c r="C49" s="19"/>
      <c r="D49" s="19"/>
      <c r="E49" s="22"/>
      <c r="F49" s="23"/>
      <c r="G49" s="23"/>
      <c r="H49" s="19"/>
      <c r="I49" s="48"/>
    </row>
    <row r="50" spans="1:1024" s="17" customFormat="1">
      <c r="A50" s="19"/>
      <c r="B50" s="19"/>
      <c r="C50" s="19"/>
      <c r="G50" s="147" t="s">
        <v>66</v>
      </c>
      <c r="H50" s="148"/>
      <c r="I50" s="93">
        <f>+H11</f>
        <v>0</v>
      </c>
    </row>
    <row r="51" spans="1:1024" s="17" customFormat="1">
      <c r="A51" s="19"/>
      <c r="B51" s="19"/>
      <c r="C51" s="19"/>
      <c r="G51" s="147" t="s">
        <v>67</v>
      </c>
      <c r="H51" s="148"/>
      <c r="I51" s="93">
        <f>-H7-H8-H9-H10</f>
        <v>0</v>
      </c>
    </row>
    <row r="52" spans="1:1024" s="17" customFormat="1">
      <c r="A52" s="19"/>
      <c r="B52" s="19"/>
      <c r="C52" s="44"/>
      <c r="G52" s="149" t="s">
        <v>68</v>
      </c>
      <c r="H52" s="149"/>
      <c r="I52" s="94">
        <f>+I50+I51</f>
        <v>0</v>
      </c>
    </row>
    <row r="53" spans="1:1024" s="17" customFormat="1">
      <c r="G53" s="2"/>
      <c r="H53" s="2"/>
      <c r="I53" s="2"/>
    </row>
    <row r="54" spans="1:1024">
      <c r="A54" s="17"/>
      <c r="B54" s="17"/>
      <c r="C54" s="17"/>
      <c r="D54" s="17"/>
      <c r="E54" s="17"/>
      <c r="F54" s="17"/>
      <c r="G54" s="17"/>
      <c r="H54" s="17"/>
      <c r="I54" s="15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 s="17"/>
      <c r="ALS54" s="17"/>
      <c r="ALT54" s="17"/>
      <c r="ALU54" s="17"/>
      <c r="ALV54" s="17"/>
      <c r="ALW54" s="17"/>
      <c r="ALX54" s="17"/>
      <c r="ALY54" s="17"/>
      <c r="ALZ54" s="17"/>
      <c r="AMA54" s="17"/>
      <c r="AMB54" s="17"/>
      <c r="AMC54" s="17"/>
      <c r="AMD54" s="17"/>
      <c r="AME54" s="17"/>
      <c r="AMF54" s="17"/>
      <c r="AMG54" s="17"/>
      <c r="AMH54" s="17"/>
      <c r="AMI54" s="17"/>
      <c r="AMJ54" s="17"/>
    </row>
    <row r="55" spans="1:1024">
      <c r="A55" s="17"/>
      <c r="B55" s="17"/>
      <c r="C55" s="17"/>
      <c r="D55" s="17"/>
      <c r="E55" s="17"/>
      <c r="F55" s="17"/>
      <c r="G55" s="17"/>
      <c r="H55" s="17"/>
      <c r="I55" s="15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  <c r="ALM55" s="17"/>
      <c r="ALN55" s="17"/>
      <c r="ALO55" s="17"/>
      <c r="ALP55" s="17"/>
      <c r="ALQ55" s="17"/>
      <c r="ALR55" s="17"/>
      <c r="ALS55" s="17"/>
      <c r="ALT55" s="17"/>
      <c r="ALU55" s="17"/>
      <c r="ALV55" s="17"/>
      <c r="ALW55" s="17"/>
      <c r="ALX55" s="17"/>
      <c r="ALY55" s="17"/>
      <c r="ALZ55" s="17"/>
      <c r="AMA55" s="17"/>
      <c r="AMB55" s="17"/>
      <c r="AMC55" s="17"/>
      <c r="AMD55" s="17"/>
      <c r="AME55" s="17"/>
      <c r="AMF55" s="17"/>
      <c r="AMG55" s="17"/>
      <c r="AMH55" s="17"/>
      <c r="AMI55" s="17"/>
      <c r="AMJ55" s="17"/>
    </row>
    <row r="56" spans="1:1024">
      <c r="A56" s="17"/>
      <c r="B56" s="17"/>
      <c r="C56" s="17"/>
      <c r="D56" s="17"/>
      <c r="E56" s="17"/>
      <c r="F56" s="17"/>
      <c r="G56" s="17"/>
      <c r="H56" s="17"/>
      <c r="I56" s="15"/>
      <c r="J56" s="17"/>
      <c r="K56" s="17"/>
      <c r="L56" s="17"/>
      <c r="M56" s="17"/>
      <c r="N56" s="17"/>
      <c r="O56" s="17"/>
    </row>
  </sheetData>
  <sheetProtection algorithmName="SHA-512" hashValue="VjjmJt+YjJHGO1TBZF2K5eUMxVxUoftU89tBmeIdy8cXUF0Lxkj3zWPHo3S7MvZ6I1CFag4tplU48KCo8xtpgQ==" saltValue="RRtgkAcWGaHo0BxOcHf21Q==" spinCount="100000" sheet="1" objects="1" scenarios="1"/>
  <mergeCells count="55">
    <mergeCell ref="C1:I1"/>
    <mergeCell ref="C3:I3"/>
    <mergeCell ref="G40:I40"/>
    <mergeCell ref="A48:E48"/>
    <mergeCell ref="G50:H50"/>
    <mergeCell ref="A41:D41"/>
    <mergeCell ref="A28:D28"/>
    <mergeCell ref="A29:D29"/>
    <mergeCell ref="A31:D31"/>
    <mergeCell ref="A34:E34"/>
    <mergeCell ref="A36:D36"/>
    <mergeCell ref="A37:D37"/>
    <mergeCell ref="A38:D38"/>
    <mergeCell ref="A40:E40"/>
    <mergeCell ref="G34:I34"/>
    <mergeCell ref="A35:D35"/>
    <mergeCell ref="G26:I26"/>
    <mergeCell ref="G51:H51"/>
    <mergeCell ref="G52:H52"/>
    <mergeCell ref="A42:D42"/>
    <mergeCell ref="A44:E44"/>
    <mergeCell ref="G44:I44"/>
    <mergeCell ref="A45:D45"/>
    <mergeCell ref="A46:D46"/>
    <mergeCell ref="A47:D47"/>
    <mergeCell ref="A30:D30"/>
    <mergeCell ref="A32:I32"/>
    <mergeCell ref="A19:B19"/>
    <mergeCell ref="C19:D19"/>
    <mergeCell ref="A27:D27"/>
    <mergeCell ref="A21:B21"/>
    <mergeCell ref="C21:D21"/>
    <mergeCell ref="A22:B22"/>
    <mergeCell ref="C22:D22"/>
    <mergeCell ref="A23:B23"/>
    <mergeCell ref="C23:D23"/>
    <mergeCell ref="A24:B24"/>
    <mergeCell ref="C24:D24"/>
    <mergeCell ref="A26:E26"/>
    <mergeCell ref="G19:G22"/>
    <mergeCell ref="B9:G9"/>
    <mergeCell ref="A6:G6"/>
    <mergeCell ref="B7:G7"/>
    <mergeCell ref="B8:G8"/>
    <mergeCell ref="A20:B20"/>
    <mergeCell ref="C20:D20"/>
    <mergeCell ref="B10:G10"/>
    <mergeCell ref="B11:G11"/>
    <mergeCell ref="A14:E14"/>
    <mergeCell ref="G14:I14"/>
    <mergeCell ref="A15:D15"/>
    <mergeCell ref="A16:D16"/>
    <mergeCell ref="A17:D17"/>
    <mergeCell ref="A18:B18"/>
    <mergeCell ref="C18:D18"/>
  </mergeCells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oddFooter>&amp;C&amp;"Times New Roman,Regular"&amp;12&amp;KFFFFFFPágina &amp;P, &amp;A</oddFooter>
    <firstFooter>&amp;C&amp;"Times New Roman,Regular"&amp;12&amp;KFFFFFF&amp;A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B830-6FC5-4358-B6BE-EA288B1D3414}">
  <dimension ref="A1:O61"/>
  <sheetViews>
    <sheetView workbookViewId="0">
      <selection activeCell="E16" sqref="E16"/>
    </sheetView>
  </sheetViews>
  <sheetFormatPr baseColWidth="10" defaultColWidth="13.42578125" defaultRowHeight="17.25"/>
  <cols>
    <col min="1" max="1" width="8.140625" style="2" customWidth="1"/>
    <col min="2" max="2" width="18.42578125" style="43" customWidth="1"/>
    <col min="3" max="3" width="13.42578125" style="2" customWidth="1"/>
    <col min="4" max="4" width="12.140625" style="43" customWidth="1"/>
    <col min="5" max="5" width="13.7109375" style="43" customWidth="1"/>
    <col min="6" max="6" width="2.85546875" style="43" customWidth="1"/>
    <col min="7" max="7" width="19.7109375" style="43" customWidth="1"/>
    <col min="8" max="8" width="15.140625" style="43" customWidth="1"/>
    <col min="9" max="9" width="21.28515625" style="43" customWidth="1"/>
    <col min="10" max="10" width="13.42578125" style="2" customWidth="1"/>
    <col min="11" max="16384" width="13.42578125" style="2"/>
  </cols>
  <sheetData>
    <row r="1" spans="1:15" ht="26.25" customHeight="1">
      <c r="B1" s="2"/>
      <c r="C1" s="145" t="s">
        <v>206</v>
      </c>
      <c r="D1" s="145"/>
      <c r="E1" s="145"/>
      <c r="F1" s="145"/>
      <c r="G1" s="145"/>
      <c r="H1" s="145"/>
      <c r="I1" s="145"/>
    </row>
    <row r="2" spans="1:15" ht="8.1" customHeight="1">
      <c r="B2" s="2"/>
      <c r="C2" s="14"/>
      <c r="D2" s="14"/>
      <c r="E2" s="14"/>
      <c r="F2" s="14"/>
      <c r="G2" s="14"/>
      <c r="H2" s="16"/>
      <c r="I2" s="16"/>
    </row>
    <row r="3" spans="1:15" ht="18.600000000000001" customHeight="1">
      <c r="B3" s="2"/>
      <c r="C3" s="146" t="s">
        <v>236</v>
      </c>
      <c r="D3" s="146"/>
      <c r="E3" s="146"/>
      <c r="F3" s="146"/>
      <c r="G3" s="146"/>
      <c r="H3" s="146"/>
      <c r="I3" s="146"/>
    </row>
    <row r="4" spans="1:15">
      <c r="A4" s="19"/>
      <c r="B4" s="19"/>
      <c r="C4" s="19"/>
      <c r="D4" s="19"/>
      <c r="E4" s="19"/>
      <c r="F4" s="19"/>
      <c r="G4" s="23"/>
      <c r="H4" s="45"/>
      <c r="I4" s="45"/>
      <c r="J4" s="5"/>
      <c r="K4" s="5"/>
      <c r="L4" s="5"/>
      <c r="M4" s="5"/>
      <c r="N4" s="5"/>
      <c r="O4" s="5"/>
    </row>
    <row r="5" spans="1:15">
      <c r="A5" s="47"/>
      <c r="B5" s="47"/>
      <c r="C5" s="47"/>
      <c r="D5" s="47"/>
      <c r="E5" s="47"/>
      <c r="F5" s="47"/>
      <c r="G5" s="47"/>
      <c r="H5" s="19"/>
      <c r="I5" s="19"/>
      <c r="J5" s="5"/>
      <c r="K5" s="5"/>
      <c r="L5" s="5"/>
      <c r="M5" s="5"/>
      <c r="N5" s="5"/>
      <c r="O5" s="5"/>
    </row>
    <row r="6" spans="1:15">
      <c r="A6" s="137" t="s">
        <v>1</v>
      </c>
      <c r="B6" s="137"/>
      <c r="C6" s="137"/>
      <c r="D6" s="137"/>
      <c r="E6" s="137"/>
      <c r="F6" s="137"/>
      <c r="G6" s="137"/>
      <c r="H6" s="18" t="s">
        <v>2</v>
      </c>
      <c r="I6" s="19"/>
      <c r="J6" s="5"/>
      <c r="K6" s="5"/>
      <c r="L6" s="5"/>
      <c r="M6" s="5"/>
      <c r="N6" s="5"/>
      <c r="O6" s="5"/>
    </row>
    <row r="7" spans="1:15">
      <c r="A7" s="20">
        <v>1</v>
      </c>
      <c r="B7" s="136" t="s">
        <v>107</v>
      </c>
      <c r="C7" s="136"/>
      <c r="D7" s="136"/>
      <c r="E7" s="136"/>
      <c r="F7" s="136"/>
      <c r="G7" s="136"/>
      <c r="H7" s="104">
        <f>SUM(I16:I24)</f>
        <v>0</v>
      </c>
      <c r="I7" s="19"/>
      <c r="J7" s="5"/>
      <c r="K7" s="5"/>
      <c r="L7" s="5"/>
      <c r="M7" s="5"/>
      <c r="N7" s="5"/>
      <c r="O7" s="5"/>
    </row>
    <row r="8" spans="1:15">
      <c r="A8" s="20">
        <v>2</v>
      </c>
      <c r="B8" s="136" t="s">
        <v>108</v>
      </c>
      <c r="C8" s="136"/>
      <c r="D8" s="136"/>
      <c r="E8" s="136"/>
      <c r="F8" s="136"/>
      <c r="G8" s="136"/>
      <c r="H8" s="104">
        <f>SUM(I28:I29)</f>
        <v>0</v>
      </c>
      <c r="I8" s="19"/>
      <c r="J8" s="5"/>
      <c r="K8" s="5"/>
      <c r="L8" s="5"/>
      <c r="M8" s="5"/>
      <c r="N8" s="5"/>
      <c r="O8" s="5"/>
    </row>
    <row r="9" spans="1:15">
      <c r="A9" s="20">
        <v>3</v>
      </c>
      <c r="B9" s="136" t="s">
        <v>109</v>
      </c>
      <c r="C9" s="136"/>
      <c r="D9" s="136"/>
      <c r="E9" s="136"/>
      <c r="F9" s="136"/>
      <c r="G9" s="136"/>
      <c r="H9" s="104">
        <f>SUM(I33:I34)</f>
        <v>0</v>
      </c>
      <c r="I9" s="19"/>
      <c r="J9" s="5"/>
      <c r="K9" s="5"/>
      <c r="L9" s="5"/>
      <c r="M9" s="5"/>
      <c r="N9" s="5"/>
      <c r="O9" s="5"/>
    </row>
    <row r="10" spans="1:15">
      <c r="A10" s="20">
        <v>4</v>
      </c>
      <c r="B10" s="158" t="s">
        <v>110</v>
      </c>
      <c r="C10" s="158"/>
      <c r="D10" s="158"/>
      <c r="E10" s="158"/>
      <c r="F10" s="158"/>
      <c r="G10" s="158"/>
      <c r="H10" s="104">
        <f>SUM(I39:I42)</f>
        <v>0</v>
      </c>
      <c r="I10" s="19"/>
      <c r="J10" s="5"/>
      <c r="K10" s="5"/>
      <c r="L10" s="5"/>
      <c r="M10" s="5"/>
      <c r="N10" s="5"/>
      <c r="O10" s="5"/>
    </row>
    <row r="11" spans="1:15">
      <c r="A11" s="20">
        <v>5</v>
      </c>
      <c r="B11" s="136" t="s">
        <v>111</v>
      </c>
      <c r="C11" s="136"/>
      <c r="D11" s="136"/>
      <c r="E11" s="136"/>
      <c r="F11" s="136"/>
      <c r="G11" s="136"/>
      <c r="H11" s="104">
        <f>SUM(I46:I53)</f>
        <v>0</v>
      </c>
      <c r="I11" s="19"/>
      <c r="J11" s="5"/>
      <c r="K11" s="5"/>
      <c r="L11" s="5"/>
      <c r="M11" s="5"/>
      <c r="N11" s="5"/>
      <c r="O11" s="5"/>
    </row>
    <row r="12" spans="1:15">
      <c r="A12" s="17"/>
      <c r="B12" s="17"/>
      <c r="C12" s="17"/>
      <c r="D12" s="17"/>
      <c r="E12" s="17"/>
      <c r="F12" s="23"/>
      <c r="G12" s="23"/>
      <c r="H12" s="19"/>
      <c r="I12" s="19"/>
      <c r="J12" s="5"/>
      <c r="K12" s="5"/>
      <c r="L12" s="5"/>
      <c r="M12" s="5"/>
      <c r="N12" s="5"/>
      <c r="O12" s="5"/>
    </row>
    <row r="13" spans="1:15">
      <c r="A13" s="17"/>
      <c r="B13" s="17"/>
      <c r="C13" s="17"/>
      <c r="D13" s="17"/>
      <c r="E13" s="17"/>
      <c r="F13" s="23"/>
      <c r="G13" s="23"/>
      <c r="H13" s="19"/>
      <c r="I13" s="19"/>
      <c r="J13" s="5"/>
      <c r="K13" s="5"/>
      <c r="L13" s="5"/>
      <c r="M13" s="5"/>
      <c r="N13" s="5"/>
      <c r="O13" s="5"/>
    </row>
    <row r="14" spans="1:15">
      <c r="A14" s="139" t="s">
        <v>112</v>
      </c>
      <c r="B14" s="139"/>
      <c r="C14" s="139"/>
      <c r="D14" s="139"/>
      <c r="E14" s="139"/>
      <c r="F14" s="23"/>
      <c r="G14" s="140" t="s">
        <v>13</v>
      </c>
      <c r="H14" s="140"/>
      <c r="I14" s="140"/>
      <c r="J14" s="5"/>
      <c r="K14" s="5"/>
      <c r="L14" s="5"/>
      <c r="M14" s="5"/>
      <c r="N14" s="5"/>
      <c r="O14" s="5"/>
    </row>
    <row r="15" spans="1:15">
      <c r="A15" s="141" t="s">
        <v>14</v>
      </c>
      <c r="B15" s="141"/>
      <c r="C15" s="141"/>
      <c r="D15" s="141"/>
      <c r="E15" s="25" t="s">
        <v>15</v>
      </c>
      <c r="F15" s="26"/>
      <c r="G15" s="51" t="s">
        <v>16</v>
      </c>
      <c r="H15" s="28" t="s">
        <v>17</v>
      </c>
      <c r="I15" s="25" t="s">
        <v>18</v>
      </c>
      <c r="J15" s="29"/>
      <c r="K15" s="5"/>
      <c r="L15" s="5"/>
      <c r="M15" s="5"/>
      <c r="N15" s="5"/>
      <c r="O15" s="5"/>
    </row>
    <row r="16" spans="1:15">
      <c r="A16" s="138" t="s">
        <v>113</v>
      </c>
      <c r="B16" s="138"/>
      <c r="C16" s="138"/>
      <c r="D16" s="138"/>
      <c r="E16" s="103"/>
      <c r="F16" s="20"/>
      <c r="G16" s="33" t="s">
        <v>31</v>
      </c>
      <c r="H16" s="58">
        <v>1</v>
      </c>
      <c r="I16" s="90">
        <f t="shared" ref="I16:I23" si="0">+E16*H16</f>
        <v>0</v>
      </c>
      <c r="J16" s="5"/>
      <c r="K16" s="5"/>
      <c r="L16" s="5"/>
      <c r="M16" s="5"/>
      <c r="N16" s="5"/>
      <c r="O16" s="5"/>
    </row>
    <row r="17" spans="1:15">
      <c r="A17" s="138" t="s">
        <v>114</v>
      </c>
      <c r="B17" s="138"/>
      <c r="C17" s="138"/>
      <c r="D17" s="138"/>
      <c r="E17" s="103"/>
      <c r="F17" s="20"/>
      <c r="G17" s="30"/>
      <c r="H17" s="37"/>
      <c r="I17" s="90">
        <f t="shared" si="0"/>
        <v>0</v>
      </c>
      <c r="J17" s="5"/>
      <c r="K17" s="5"/>
      <c r="L17" s="5"/>
      <c r="M17" s="5"/>
      <c r="N17" s="5"/>
      <c r="O17" s="5"/>
    </row>
    <row r="18" spans="1:15">
      <c r="A18" s="138" t="s">
        <v>244</v>
      </c>
      <c r="B18" s="138"/>
      <c r="C18" s="138"/>
      <c r="D18" s="138"/>
      <c r="E18" s="103"/>
      <c r="F18" s="20"/>
      <c r="G18" s="30"/>
      <c r="H18" s="37"/>
      <c r="I18" s="90"/>
      <c r="J18" s="5"/>
      <c r="K18" s="5"/>
      <c r="L18" s="5"/>
      <c r="M18" s="5"/>
      <c r="N18" s="5"/>
      <c r="O18" s="5"/>
    </row>
    <row r="19" spans="1:15">
      <c r="A19" s="138" t="s">
        <v>245</v>
      </c>
      <c r="B19" s="138"/>
      <c r="C19" s="138"/>
      <c r="D19" s="138"/>
      <c r="E19" s="103"/>
      <c r="F19" s="20"/>
      <c r="G19" s="30"/>
      <c r="H19" s="37"/>
      <c r="I19" s="90"/>
      <c r="J19" s="5"/>
      <c r="K19" s="5"/>
      <c r="L19" s="5"/>
      <c r="M19" s="5"/>
      <c r="N19" s="5"/>
      <c r="O19" s="5"/>
    </row>
    <row r="20" spans="1:15">
      <c r="A20" s="142" t="s">
        <v>246</v>
      </c>
      <c r="B20" s="142"/>
      <c r="C20" s="142"/>
      <c r="D20" s="142"/>
      <c r="E20" s="103"/>
      <c r="F20" s="20"/>
      <c r="G20" s="30"/>
      <c r="H20" s="37"/>
      <c r="I20" s="90">
        <f t="shared" ref="I20" si="1">+E20*H20</f>
        <v>0</v>
      </c>
      <c r="J20" s="5"/>
      <c r="K20" s="5"/>
      <c r="L20" s="5"/>
      <c r="M20" s="5"/>
      <c r="N20" s="5"/>
      <c r="O20" s="5"/>
    </row>
    <row r="21" spans="1:15">
      <c r="A21" s="142" t="s">
        <v>246</v>
      </c>
      <c r="B21" s="142"/>
      <c r="C21" s="142"/>
      <c r="D21" s="142"/>
      <c r="E21" s="103"/>
      <c r="F21" s="20"/>
      <c r="G21" s="30"/>
      <c r="H21" s="37"/>
      <c r="I21" s="90">
        <f t="shared" ref="I21" si="2">+E21*H21</f>
        <v>0</v>
      </c>
      <c r="J21" s="5"/>
      <c r="K21" s="5"/>
      <c r="L21" s="5"/>
      <c r="M21" s="5"/>
      <c r="N21" s="5"/>
      <c r="O21" s="5"/>
    </row>
    <row r="22" spans="1:15">
      <c r="A22" s="142" t="s">
        <v>246</v>
      </c>
      <c r="B22" s="142"/>
      <c r="C22" s="142"/>
      <c r="D22" s="142"/>
      <c r="E22" s="103"/>
      <c r="F22" s="20"/>
      <c r="G22" s="30"/>
      <c r="H22" s="37"/>
      <c r="I22" s="90">
        <f t="shared" si="0"/>
        <v>0</v>
      </c>
      <c r="J22" s="5"/>
      <c r="K22" s="5"/>
      <c r="L22" s="5"/>
      <c r="M22" s="5"/>
      <c r="N22" s="5"/>
      <c r="O22" s="5"/>
    </row>
    <row r="23" spans="1:15" ht="34.5" customHeight="1">
      <c r="A23" s="142" t="s">
        <v>115</v>
      </c>
      <c r="B23" s="142"/>
      <c r="C23" s="142"/>
      <c r="D23" s="142"/>
      <c r="E23" s="99">
        <v>55</v>
      </c>
      <c r="F23" s="20"/>
      <c r="G23" s="33" t="s">
        <v>116</v>
      </c>
      <c r="H23" s="37"/>
      <c r="I23" s="90">
        <f t="shared" si="0"/>
        <v>0</v>
      </c>
      <c r="J23" s="5"/>
      <c r="K23" s="5"/>
      <c r="L23" s="5"/>
      <c r="M23" s="5"/>
      <c r="N23" s="5"/>
      <c r="O23" s="5"/>
    </row>
    <row r="24" spans="1:15">
      <c r="A24" s="142" t="s">
        <v>117</v>
      </c>
      <c r="B24" s="142"/>
      <c r="C24" s="142"/>
      <c r="D24" s="142"/>
      <c r="E24" s="99">
        <v>100</v>
      </c>
      <c r="F24" s="20"/>
      <c r="G24" s="33" t="s">
        <v>116</v>
      </c>
      <c r="H24" s="37"/>
      <c r="I24" s="90">
        <f>+E24*H24</f>
        <v>0</v>
      </c>
      <c r="J24" s="5"/>
      <c r="K24" s="5"/>
      <c r="L24" s="5"/>
      <c r="M24" s="5"/>
      <c r="N24" s="5"/>
      <c r="O24" s="5"/>
    </row>
    <row r="25" spans="1:15">
      <c r="A25" s="17"/>
      <c r="B25" s="17"/>
      <c r="C25" s="17"/>
      <c r="D25" s="17"/>
      <c r="E25" s="17"/>
      <c r="F25" s="17"/>
      <c r="G25" s="17"/>
      <c r="H25" s="17"/>
      <c r="I25" s="17"/>
      <c r="J25" s="5"/>
      <c r="K25" s="5"/>
      <c r="L25" s="5"/>
      <c r="M25" s="5"/>
      <c r="N25" s="5"/>
      <c r="O25" s="5"/>
    </row>
    <row r="26" spans="1:15">
      <c r="A26" s="139" t="s">
        <v>119</v>
      </c>
      <c r="B26" s="139"/>
      <c r="C26" s="139"/>
      <c r="D26" s="139"/>
      <c r="E26" s="139"/>
      <c r="F26" s="23"/>
      <c r="G26" s="140" t="s">
        <v>13</v>
      </c>
      <c r="H26" s="140"/>
      <c r="I26" s="140"/>
      <c r="J26" s="5"/>
      <c r="K26" s="5"/>
      <c r="L26" s="5"/>
      <c r="M26" s="5"/>
      <c r="N26" s="5"/>
      <c r="O26" s="5"/>
    </row>
    <row r="27" spans="1:15">
      <c r="A27" s="141" t="s">
        <v>47</v>
      </c>
      <c r="B27" s="141"/>
      <c r="C27" s="141"/>
      <c r="D27" s="141"/>
      <c r="E27" s="25" t="s">
        <v>15</v>
      </c>
      <c r="F27" s="26"/>
      <c r="G27" s="51" t="s">
        <v>16</v>
      </c>
      <c r="H27" s="28" t="s">
        <v>17</v>
      </c>
      <c r="I27" s="25" t="s">
        <v>18</v>
      </c>
      <c r="J27" s="5"/>
      <c r="K27" s="5"/>
      <c r="L27" s="5"/>
      <c r="M27" s="5"/>
      <c r="N27" s="5"/>
      <c r="O27" s="5"/>
    </row>
    <row r="28" spans="1:15">
      <c r="A28" s="142" t="s">
        <v>120</v>
      </c>
      <c r="B28" s="142"/>
      <c r="C28" s="142"/>
      <c r="D28" s="142"/>
      <c r="E28" s="103"/>
      <c r="F28" s="20"/>
      <c r="G28" s="30"/>
      <c r="H28" s="37"/>
      <c r="I28" s="90">
        <f>+E28*H28</f>
        <v>0</v>
      </c>
      <c r="J28" s="5"/>
      <c r="K28" s="5"/>
      <c r="L28" s="5"/>
      <c r="M28" s="5"/>
      <c r="N28" s="5"/>
      <c r="O28" s="5"/>
    </row>
    <row r="29" spans="1:15">
      <c r="A29" s="142" t="s">
        <v>121</v>
      </c>
      <c r="B29" s="142"/>
      <c r="C29" s="142"/>
      <c r="D29" s="142"/>
      <c r="E29" s="103"/>
      <c r="F29" s="20"/>
      <c r="G29" s="30"/>
      <c r="H29" s="37"/>
      <c r="I29" s="90">
        <f>+E29*H29</f>
        <v>0</v>
      </c>
      <c r="J29" s="5"/>
      <c r="K29" s="5"/>
      <c r="L29" s="5"/>
      <c r="M29" s="5"/>
      <c r="N29" s="5"/>
      <c r="O29" s="5"/>
    </row>
    <row r="30" spans="1:15">
      <c r="A30" s="19"/>
      <c r="B30" s="19"/>
      <c r="C30" s="19"/>
      <c r="D30" s="19"/>
      <c r="E30" s="32"/>
      <c r="F30" s="23"/>
      <c r="G30" s="23"/>
      <c r="H30" s="19"/>
      <c r="I30" s="19"/>
      <c r="J30" s="5"/>
      <c r="K30" s="5"/>
      <c r="L30" s="5"/>
      <c r="M30" s="5"/>
      <c r="N30" s="5"/>
      <c r="O30" s="5"/>
    </row>
    <row r="31" spans="1:15">
      <c r="A31" s="139" t="s">
        <v>247</v>
      </c>
      <c r="B31" s="139"/>
      <c r="C31" s="139"/>
      <c r="D31" s="139"/>
      <c r="E31" s="139"/>
      <c r="F31" s="23"/>
      <c r="G31" s="140" t="s">
        <v>13</v>
      </c>
      <c r="H31" s="140"/>
      <c r="I31" s="140"/>
      <c r="J31" s="5"/>
      <c r="K31" s="5"/>
      <c r="L31" s="5"/>
      <c r="M31" s="5"/>
      <c r="N31" s="5"/>
      <c r="O31" s="5"/>
    </row>
    <row r="32" spans="1:15" ht="33">
      <c r="A32" s="141" t="s">
        <v>14</v>
      </c>
      <c r="B32" s="141"/>
      <c r="C32" s="141"/>
      <c r="D32" s="141"/>
      <c r="E32" s="25" t="s">
        <v>122</v>
      </c>
      <c r="F32" s="26"/>
      <c r="G32" s="51" t="s">
        <v>16</v>
      </c>
      <c r="H32" s="28" t="s">
        <v>17</v>
      </c>
      <c r="I32" s="25" t="s">
        <v>18</v>
      </c>
      <c r="J32" s="5"/>
      <c r="K32" s="5"/>
      <c r="L32" s="5"/>
      <c r="M32" s="5"/>
      <c r="N32" s="5"/>
      <c r="O32" s="5"/>
    </row>
    <row r="33" spans="1:15">
      <c r="A33" s="142" t="s">
        <v>123</v>
      </c>
      <c r="B33" s="142"/>
      <c r="C33" s="142"/>
      <c r="D33" s="142"/>
      <c r="E33" s="99">
        <v>0.5</v>
      </c>
      <c r="F33" s="20"/>
      <c r="G33" s="33" t="s">
        <v>124</v>
      </c>
      <c r="H33" s="37"/>
      <c r="I33" s="90">
        <f>+E33*H33</f>
        <v>0</v>
      </c>
      <c r="J33" s="5"/>
      <c r="K33" s="5"/>
      <c r="L33" s="5"/>
      <c r="M33" s="5"/>
      <c r="N33" s="5"/>
      <c r="O33" s="5"/>
    </row>
    <row r="34" spans="1:15" s="44" customFormat="1" ht="50.25" customHeight="1">
      <c r="A34" s="142" t="s">
        <v>125</v>
      </c>
      <c r="B34" s="142"/>
      <c r="C34" s="142"/>
      <c r="D34" s="142"/>
      <c r="E34" s="103"/>
      <c r="F34" s="20"/>
      <c r="G34" s="33" t="s">
        <v>126</v>
      </c>
      <c r="H34" s="58">
        <v>1</v>
      </c>
      <c r="I34" s="90">
        <f>+E34*H34</f>
        <v>0</v>
      </c>
      <c r="J34" s="17"/>
      <c r="K34" s="17"/>
      <c r="L34" s="17"/>
      <c r="M34" s="17"/>
      <c r="N34" s="17"/>
      <c r="O34" s="17"/>
    </row>
    <row r="35" spans="1:15">
      <c r="A35" s="143" t="s">
        <v>127</v>
      </c>
      <c r="B35" s="143"/>
      <c r="C35" s="143"/>
      <c r="D35" s="143"/>
      <c r="E35" s="17"/>
      <c r="F35" s="17"/>
      <c r="G35" s="17"/>
      <c r="H35" s="17"/>
      <c r="I35" s="17"/>
      <c r="J35" s="17"/>
      <c r="K35" s="5"/>
      <c r="L35" s="5"/>
      <c r="M35" s="5"/>
      <c r="N35" s="5"/>
      <c r="O35" s="5"/>
    </row>
    <row r="36" spans="1:15">
      <c r="A36" s="19"/>
      <c r="B36" s="19"/>
      <c r="C36" s="19"/>
      <c r="D36" s="19"/>
      <c r="E36" s="32"/>
      <c r="F36" s="23"/>
      <c r="G36" s="23"/>
      <c r="H36" s="19"/>
      <c r="I36" s="19"/>
      <c r="J36" s="5"/>
      <c r="K36" s="5"/>
      <c r="L36" s="5"/>
      <c r="M36" s="5"/>
      <c r="N36" s="5"/>
      <c r="O36" s="5"/>
    </row>
    <row r="37" spans="1:15">
      <c r="A37" s="139" t="s">
        <v>128</v>
      </c>
      <c r="B37" s="139"/>
      <c r="C37" s="139"/>
      <c r="D37" s="139"/>
      <c r="E37" s="139"/>
      <c r="F37" s="23"/>
      <c r="G37" s="140" t="s">
        <v>13</v>
      </c>
      <c r="H37" s="140"/>
      <c r="I37" s="140"/>
      <c r="J37" s="5"/>
      <c r="K37" s="5"/>
      <c r="L37" s="5"/>
      <c r="M37" s="5"/>
      <c r="N37" s="5"/>
      <c r="O37" s="5"/>
    </row>
    <row r="38" spans="1:15" ht="33">
      <c r="A38" s="141" t="s">
        <v>14</v>
      </c>
      <c r="B38" s="141"/>
      <c r="C38" s="141"/>
      <c r="D38" s="141"/>
      <c r="E38" s="25" t="s">
        <v>129</v>
      </c>
      <c r="F38" s="26"/>
      <c r="G38" s="51" t="s">
        <v>16</v>
      </c>
      <c r="H38" s="28" t="s">
        <v>17</v>
      </c>
      <c r="I38" s="25" t="s">
        <v>18</v>
      </c>
      <c r="J38" s="5"/>
      <c r="K38" s="5"/>
      <c r="L38" s="5"/>
      <c r="M38" s="5"/>
      <c r="N38" s="5"/>
      <c r="O38" s="5"/>
    </row>
    <row r="39" spans="1:15">
      <c r="A39" s="142" t="s">
        <v>130</v>
      </c>
      <c r="B39" s="142"/>
      <c r="C39" s="142"/>
      <c r="D39" s="142"/>
      <c r="E39" s="101">
        <v>1000</v>
      </c>
      <c r="F39" s="20"/>
      <c r="G39" s="33" t="s">
        <v>31</v>
      </c>
      <c r="H39" s="37"/>
      <c r="I39" s="90">
        <f>+E39*H39</f>
        <v>0</v>
      </c>
      <c r="J39" s="5"/>
      <c r="K39" s="5"/>
      <c r="L39" s="5"/>
      <c r="M39" s="5"/>
      <c r="N39" s="5"/>
      <c r="O39" s="5"/>
    </row>
    <row r="40" spans="1:15">
      <c r="A40" s="142" t="s">
        <v>258</v>
      </c>
      <c r="B40" s="142"/>
      <c r="C40" s="142"/>
      <c r="D40" s="142"/>
      <c r="E40" s="99">
        <v>1.18</v>
      </c>
      <c r="F40" s="20"/>
      <c r="G40" s="33" t="s">
        <v>131</v>
      </c>
      <c r="H40" s="37"/>
      <c r="I40" s="90">
        <f>+E40*H40</f>
        <v>0</v>
      </c>
      <c r="J40" s="5"/>
      <c r="K40" s="5"/>
      <c r="L40" s="5"/>
      <c r="M40" s="5"/>
      <c r="N40" s="5"/>
      <c r="O40" s="5"/>
    </row>
    <row r="41" spans="1:15">
      <c r="A41" s="142" t="s">
        <v>132</v>
      </c>
      <c r="B41" s="142"/>
      <c r="C41" s="142"/>
      <c r="D41" s="142"/>
      <c r="E41" s="101">
        <v>0.23</v>
      </c>
      <c r="F41" s="20"/>
      <c r="G41" s="33" t="s">
        <v>131</v>
      </c>
      <c r="H41" s="37"/>
      <c r="I41" s="90">
        <f>+E41*H41</f>
        <v>0</v>
      </c>
      <c r="J41" s="5"/>
      <c r="K41" s="5"/>
      <c r="L41" s="5"/>
      <c r="M41" s="5"/>
      <c r="N41" s="5"/>
      <c r="O41" s="5"/>
    </row>
    <row r="42" spans="1:15">
      <c r="A42" s="142" t="s">
        <v>133</v>
      </c>
      <c r="B42" s="142"/>
      <c r="C42" s="142"/>
      <c r="D42" s="142"/>
      <c r="E42" s="101">
        <v>0.19</v>
      </c>
      <c r="F42" s="20"/>
      <c r="G42" s="33" t="s">
        <v>131</v>
      </c>
      <c r="H42" s="37"/>
      <c r="I42" s="90">
        <f>+E42*H42</f>
        <v>0</v>
      </c>
      <c r="J42" s="5"/>
      <c r="K42" s="5"/>
      <c r="L42" s="5"/>
      <c r="M42" s="5"/>
      <c r="N42" s="5"/>
      <c r="O42" s="5"/>
    </row>
    <row r="43" spans="1:15">
      <c r="A43" s="23"/>
      <c r="B43" s="23"/>
      <c r="C43" s="23"/>
      <c r="D43" s="23"/>
      <c r="E43" s="40"/>
      <c r="F43" s="23"/>
      <c r="G43" s="23"/>
      <c r="H43" s="19"/>
      <c r="I43" s="19"/>
      <c r="J43" s="5"/>
      <c r="K43" s="5"/>
      <c r="L43" s="5"/>
      <c r="M43" s="5"/>
      <c r="N43" s="5"/>
      <c r="O43" s="5"/>
    </row>
    <row r="44" spans="1:15">
      <c r="A44" s="159" t="s">
        <v>134</v>
      </c>
      <c r="B44" s="159"/>
      <c r="C44" s="159"/>
      <c r="D44" s="159"/>
      <c r="E44" s="159"/>
      <c r="F44" s="23"/>
      <c r="G44" s="140" t="s">
        <v>13</v>
      </c>
      <c r="H44" s="140"/>
      <c r="I44" s="140"/>
      <c r="J44" s="5"/>
      <c r="K44" s="5"/>
      <c r="L44" s="5"/>
      <c r="M44" s="5"/>
      <c r="N44" s="5"/>
      <c r="O44" s="5"/>
    </row>
    <row r="45" spans="1:15">
      <c r="A45" s="141" t="s">
        <v>14</v>
      </c>
      <c r="B45" s="141"/>
      <c r="C45" s="141"/>
      <c r="D45" s="141"/>
      <c r="E45" s="25" t="s">
        <v>15</v>
      </c>
      <c r="F45" s="26"/>
      <c r="G45" s="51" t="s">
        <v>58</v>
      </c>
      <c r="H45" s="28" t="s">
        <v>17</v>
      </c>
      <c r="I45" s="25" t="s">
        <v>18</v>
      </c>
      <c r="J45" s="5"/>
      <c r="K45" s="5"/>
      <c r="L45" s="5"/>
      <c r="M45" s="5"/>
      <c r="N45" s="5"/>
      <c r="O45" s="5"/>
    </row>
    <row r="46" spans="1:15">
      <c r="A46" s="150" t="s">
        <v>135</v>
      </c>
      <c r="B46" s="150"/>
      <c r="C46" s="150"/>
      <c r="D46" s="150"/>
      <c r="E46" s="103"/>
      <c r="F46" s="60"/>
      <c r="G46" s="30"/>
      <c r="H46" s="37"/>
      <c r="I46" s="92">
        <f t="shared" ref="I46:I53" si="3">+E46*H46</f>
        <v>0</v>
      </c>
      <c r="J46" s="5"/>
      <c r="K46" s="5"/>
      <c r="L46" s="5"/>
      <c r="M46" s="5"/>
      <c r="N46" s="5"/>
      <c r="O46" s="5"/>
    </row>
    <row r="47" spans="1:15">
      <c r="A47" s="150" t="s">
        <v>136</v>
      </c>
      <c r="B47" s="150"/>
      <c r="C47" s="150"/>
      <c r="D47" s="150"/>
      <c r="E47" s="103"/>
      <c r="F47" s="60"/>
      <c r="G47" s="30"/>
      <c r="H47" s="37"/>
      <c r="I47" s="92">
        <f t="shared" si="3"/>
        <v>0</v>
      </c>
      <c r="J47" s="5"/>
      <c r="K47" s="5"/>
      <c r="L47" s="5"/>
      <c r="M47" s="5"/>
      <c r="N47" s="5"/>
      <c r="O47" s="5"/>
    </row>
    <row r="48" spans="1:15">
      <c r="A48" s="142" t="s">
        <v>137</v>
      </c>
      <c r="B48" s="142"/>
      <c r="C48" s="142"/>
      <c r="D48" s="142"/>
      <c r="E48" s="103"/>
      <c r="F48" s="60"/>
      <c r="G48" s="30"/>
      <c r="H48" s="37"/>
      <c r="I48" s="92">
        <f t="shared" si="3"/>
        <v>0</v>
      </c>
      <c r="J48" s="5"/>
      <c r="K48" s="5"/>
      <c r="L48" s="5"/>
      <c r="M48" s="5"/>
      <c r="N48" s="5"/>
      <c r="O48" s="5"/>
    </row>
    <row r="49" spans="1:15" ht="35.25" customHeight="1">
      <c r="A49" s="142" t="s">
        <v>138</v>
      </c>
      <c r="B49" s="142"/>
      <c r="C49" s="142"/>
      <c r="D49" s="142"/>
      <c r="E49" s="99">
        <v>16.5</v>
      </c>
      <c r="F49" s="60"/>
      <c r="G49" s="33" t="s">
        <v>118</v>
      </c>
      <c r="H49" s="37"/>
      <c r="I49" s="90">
        <f t="shared" si="3"/>
        <v>0</v>
      </c>
      <c r="J49" s="4"/>
      <c r="K49" s="4"/>
      <c r="L49" s="4"/>
      <c r="M49" s="4"/>
      <c r="N49" s="4"/>
      <c r="O49" s="4"/>
    </row>
    <row r="50" spans="1:15">
      <c r="A50" s="142" t="s">
        <v>139</v>
      </c>
      <c r="B50" s="142"/>
      <c r="C50" s="142"/>
      <c r="D50" s="142"/>
      <c r="E50" s="99">
        <v>27.5</v>
      </c>
      <c r="F50" s="60"/>
      <c r="G50" s="33" t="s">
        <v>118</v>
      </c>
      <c r="H50" s="37"/>
      <c r="I50" s="90">
        <f t="shared" si="3"/>
        <v>0</v>
      </c>
      <c r="J50" s="4"/>
      <c r="K50" s="4"/>
      <c r="L50" s="4"/>
      <c r="M50" s="4"/>
      <c r="N50" s="4"/>
      <c r="O50" s="4"/>
    </row>
    <row r="51" spans="1:15">
      <c r="A51" s="142" t="s">
        <v>140</v>
      </c>
      <c r="B51" s="142"/>
      <c r="C51" s="142"/>
      <c r="D51" s="142"/>
      <c r="E51" s="103"/>
      <c r="F51" s="60"/>
      <c r="G51" s="30"/>
      <c r="H51" s="37"/>
      <c r="I51" s="90">
        <f t="shared" si="3"/>
        <v>0</v>
      </c>
      <c r="J51" s="4"/>
      <c r="K51" s="4"/>
      <c r="L51" s="4"/>
      <c r="M51" s="4"/>
      <c r="N51" s="4"/>
      <c r="O51" s="4"/>
    </row>
    <row r="52" spans="1:15">
      <c r="A52" s="142" t="s">
        <v>141</v>
      </c>
      <c r="B52" s="142"/>
      <c r="C52" s="142"/>
      <c r="D52" s="142"/>
      <c r="E52" s="103"/>
      <c r="F52" s="60"/>
      <c r="G52" s="30"/>
      <c r="H52" s="37"/>
      <c r="I52" s="90">
        <f t="shared" si="3"/>
        <v>0</v>
      </c>
      <c r="J52" s="4"/>
      <c r="K52" s="4"/>
      <c r="L52" s="4"/>
      <c r="M52" s="4"/>
      <c r="N52" s="4"/>
      <c r="O52" s="4"/>
    </row>
    <row r="53" spans="1:15">
      <c r="A53" s="138" t="s">
        <v>142</v>
      </c>
      <c r="B53" s="138"/>
      <c r="C53" s="138"/>
      <c r="D53" s="138"/>
      <c r="E53" s="103"/>
      <c r="F53" s="20"/>
      <c r="G53" s="30"/>
      <c r="H53" s="37"/>
      <c r="I53" s="92">
        <f t="shared" si="3"/>
        <v>0</v>
      </c>
      <c r="J53" s="5"/>
      <c r="K53" s="5"/>
      <c r="L53" s="5"/>
      <c r="M53" s="5"/>
      <c r="N53" s="5"/>
      <c r="O53" s="5"/>
    </row>
    <row r="54" spans="1:15">
      <c r="A54" s="19"/>
      <c r="B54" s="19"/>
      <c r="C54" s="19"/>
      <c r="D54" s="19"/>
      <c r="E54" s="22"/>
      <c r="F54" s="23"/>
      <c r="G54" s="23"/>
      <c r="H54" s="19"/>
      <c r="I54" s="19"/>
      <c r="J54" s="5"/>
      <c r="K54" s="5"/>
      <c r="L54" s="5"/>
      <c r="M54" s="5"/>
      <c r="N54" s="5"/>
      <c r="O54" s="5"/>
    </row>
    <row r="55" spans="1:15">
      <c r="A55" s="19"/>
      <c r="B55" s="19"/>
      <c r="C55" s="19"/>
      <c r="D55" s="17"/>
      <c r="E55" s="17"/>
      <c r="F55" s="17"/>
      <c r="G55" s="147" t="s">
        <v>66</v>
      </c>
      <c r="H55" s="148"/>
      <c r="I55" s="93">
        <f>+H9</f>
        <v>0</v>
      </c>
      <c r="J55" s="5"/>
      <c r="K55" s="5"/>
      <c r="L55" s="5"/>
      <c r="M55" s="5"/>
      <c r="N55" s="5"/>
      <c r="O55" s="5"/>
    </row>
    <row r="56" spans="1:15">
      <c r="A56" s="19"/>
      <c r="B56" s="19"/>
      <c r="C56" s="19"/>
      <c r="D56" s="17"/>
      <c r="E56" s="17"/>
      <c r="F56" s="17"/>
      <c r="G56" s="147" t="s">
        <v>67</v>
      </c>
      <c r="H56" s="148"/>
      <c r="I56" s="93">
        <f>-H7-H8-H10-H11</f>
        <v>0</v>
      </c>
      <c r="J56" s="5"/>
      <c r="K56" s="5"/>
      <c r="L56" s="5"/>
      <c r="M56" s="5"/>
      <c r="N56" s="5"/>
      <c r="O56" s="5"/>
    </row>
    <row r="57" spans="1:15">
      <c r="A57" s="19"/>
      <c r="B57" s="19"/>
      <c r="C57" s="44"/>
      <c r="D57" s="17"/>
      <c r="E57" s="17"/>
      <c r="F57" s="17"/>
      <c r="G57" s="149" t="s">
        <v>68</v>
      </c>
      <c r="H57" s="149"/>
      <c r="I57" s="94">
        <f>+I55+I56</f>
        <v>0</v>
      </c>
      <c r="J57" s="5"/>
      <c r="K57" s="5"/>
      <c r="L57" s="5"/>
      <c r="M57" s="5"/>
      <c r="N57" s="5"/>
      <c r="O57" s="5"/>
    </row>
    <row r="58" spans="1:15">
      <c r="A58" s="5"/>
      <c r="B58" s="5"/>
      <c r="C58" s="5"/>
      <c r="D58" s="5"/>
      <c r="E58" s="5"/>
      <c r="F58" s="5"/>
      <c r="G58" s="2"/>
      <c r="H58" s="2"/>
      <c r="I58" s="2"/>
      <c r="J58" s="5"/>
      <c r="K58" s="5"/>
      <c r="L58" s="5"/>
      <c r="M58" s="5"/>
      <c r="N58" s="5"/>
      <c r="O58" s="5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</sheetData>
  <sheetProtection algorithmName="SHA-512" hashValue="hgggHTAlzSKr+fwRdS03f3bUFrI2t43o3y/KVRacz1W6TjjDfaIW9Z33P/7eZaf6yYI1rsa+N4WA+h5qn6e1dA==" saltValue="8tPvzxBAqqJ5P5we7LT/KQ==" spinCount="100000" sheet="1" objects="1" scenarios="1"/>
  <mergeCells count="52">
    <mergeCell ref="A18:D18"/>
    <mergeCell ref="A19:D19"/>
    <mergeCell ref="A20:D20"/>
    <mergeCell ref="A21:D21"/>
    <mergeCell ref="A44:E44"/>
    <mergeCell ref="C1:I1"/>
    <mergeCell ref="C3:I3"/>
    <mergeCell ref="G57:H57"/>
    <mergeCell ref="A50:D50"/>
    <mergeCell ref="A51:D51"/>
    <mergeCell ref="A52:D52"/>
    <mergeCell ref="A53:D53"/>
    <mergeCell ref="G55:H55"/>
    <mergeCell ref="G56:H56"/>
    <mergeCell ref="G44:I44"/>
    <mergeCell ref="A45:D45"/>
    <mergeCell ref="A46:D46"/>
    <mergeCell ref="A47:D47"/>
    <mergeCell ref="A48:D48"/>
    <mergeCell ref="A49:D49"/>
    <mergeCell ref="A37:E37"/>
    <mergeCell ref="A39:D39"/>
    <mergeCell ref="A40:D40"/>
    <mergeCell ref="A41:D41"/>
    <mergeCell ref="A42:D42"/>
    <mergeCell ref="A38:D38"/>
    <mergeCell ref="A17:D17"/>
    <mergeCell ref="A22:D22"/>
    <mergeCell ref="A23:D23"/>
    <mergeCell ref="A24:D24"/>
    <mergeCell ref="G37:I37"/>
    <mergeCell ref="G26:I26"/>
    <mergeCell ref="A27:D27"/>
    <mergeCell ref="A28:D28"/>
    <mergeCell ref="A29:D29"/>
    <mergeCell ref="A31:E31"/>
    <mergeCell ref="G31:I31"/>
    <mergeCell ref="A26:E26"/>
    <mergeCell ref="A32:D32"/>
    <mergeCell ref="A33:D33"/>
    <mergeCell ref="A34:D34"/>
    <mergeCell ref="A35:D35"/>
    <mergeCell ref="A16:D16"/>
    <mergeCell ref="A6:G6"/>
    <mergeCell ref="B7:G7"/>
    <mergeCell ref="B8:G8"/>
    <mergeCell ref="B9:G9"/>
    <mergeCell ref="B10:G10"/>
    <mergeCell ref="B11:G11"/>
    <mergeCell ref="A14:E14"/>
    <mergeCell ref="G14:I14"/>
    <mergeCell ref="A15:D15"/>
  </mergeCells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firstFooter>&amp;C&amp;"Times New Roman,Regular"&amp;12&amp;KFFFFFF&amp;A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A237-4022-4E82-87B7-BEBBFD163A7B}">
  <dimension ref="A1:O43"/>
  <sheetViews>
    <sheetView workbookViewId="0">
      <selection activeCell="H16" sqref="H16"/>
    </sheetView>
  </sheetViews>
  <sheetFormatPr baseColWidth="10" defaultColWidth="13.42578125" defaultRowHeight="17.25"/>
  <cols>
    <col min="1" max="1" width="8.140625" style="2" customWidth="1"/>
    <col min="2" max="2" width="18.42578125" style="43" customWidth="1"/>
    <col min="3" max="3" width="13.42578125" style="2" customWidth="1"/>
    <col min="4" max="4" width="12.140625" style="43" customWidth="1"/>
    <col min="5" max="5" width="13.7109375" style="43" customWidth="1"/>
    <col min="6" max="6" width="2.85546875" style="43" customWidth="1"/>
    <col min="7" max="7" width="19.7109375" style="43" customWidth="1"/>
    <col min="8" max="8" width="15.140625" style="43" customWidth="1"/>
    <col min="9" max="9" width="21.28515625" style="43" customWidth="1"/>
    <col min="10" max="10" width="13.42578125" style="2" customWidth="1"/>
    <col min="11" max="16384" width="13.42578125" style="2"/>
  </cols>
  <sheetData>
    <row r="1" spans="1:15" ht="26.25" customHeight="1">
      <c r="B1" s="2"/>
      <c r="C1" s="145" t="s">
        <v>206</v>
      </c>
      <c r="D1" s="145"/>
      <c r="E1" s="145"/>
      <c r="F1" s="145"/>
      <c r="G1" s="145"/>
      <c r="H1" s="145"/>
      <c r="I1" s="145"/>
    </row>
    <row r="2" spans="1:15" ht="8.1" customHeight="1">
      <c r="B2" s="2"/>
      <c r="C2" s="14"/>
      <c r="D2" s="14"/>
      <c r="E2" s="14"/>
      <c r="F2" s="14"/>
      <c r="G2" s="14"/>
      <c r="H2" s="16"/>
      <c r="I2" s="16"/>
    </row>
    <row r="3" spans="1:15" ht="18.600000000000001" customHeight="1">
      <c r="B3" s="2"/>
      <c r="C3" s="146" t="s">
        <v>209</v>
      </c>
      <c r="D3" s="146"/>
      <c r="E3" s="146"/>
      <c r="F3" s="146"/>
      <c r="G3" s="146"/>
      <c r="H3" s="146"/>
      <c r="I3" s="146"/>
    </row>
    <row r="4" spans="1:15">
      <c r="A4" s="19"/>
      <c r="B4" s="19"/>
      <c r="C4" s="19"/>
      <c r="D4" s="19"/>
      <c r="E4" s="19"/>
      <c r="F4" s="19"/>
      <c r="G4" s="23"/>
      <c r="H4" s="45"/>
      <c r="I4" s="45"/>
      <c r="J4" s="5"/>
      <c r="K4" s="5"/>
      <c r="L4" s="5"/>
      <c r="M4" s="5"/>
      <c r="N4" s="5"/>
      <c r="O4" s="5"/>
    </row>
    <row r="5" spans="1:15">
      <c r="A5" s="47"/>
      <c r="B5" s="47"/>
      <c r="C5" s="47"/>
      <c r="D5" s="47"/>
      <c r="E5" s="47"/>
      <c r="F5" s="47"/>
      <c r="G5" s="47"/>
      <c r="H5" s="19"/>
      <c r="I5" s="19"/>
      <c r="J5" s="5"/>
      <c r="K5" s="5"/>
      <c r="L5" s="5"/>
      <c r="M5" s="5"/>
      <c r="N5" s="5"/>
      <c r="O5" s="5"/>
    </row>
    <row r="6" spans="1:15">
      <c r="A6" s="137" t="s">
        <v>1</v>
      </c>
      <c r="B6" s="137"/>
      <c r="C6" s="137"/>
      <c r="D6" s="137"/>
      <c r="E6" s="137"/>
      <c r="F6" s="137"/>
      <c r="G6" s="137"/>
      <c r="H6" s="18" t="s">
        <v>2</v>
      </c>
      <c r="I6" s="19"/>
      <c r="J6" s="5"/>
      <c r="K6" s="5"/>
      <c r="L6" s="5"/>
      <c r="M6" s="5"/>
      <c r="N6" s="5"/>
      <c r="O6" s="5"/>
    </row>
    <row r="7" spans="1:15">
      <c r="A7" s="20">
        <v>1</v>
      </c>
      <c r="B7" s="136" t="s">
        <v>143</v>
      </c>
      <c r="C7" s="136"/>
      <c r="D7" s="136"/>
      <c r="E7" s="136"/>
      <c r="F7" s="136"/>
      <c r="G7" s="136"/>
      <c r="H7" s="104">
        <f>SUM(I16:I19)</f>
        <v>0</v>
      </c>
      <c r="I7" s="19"/>
      <c r="J7" s="5"/>
      <c r="K7" s="5"/>
      <c r="L7" s="5"/>
      <c r="M7" s="5"/>
      <c r="N7" s="5"/>
      <c r="O7" s="5"/>
    </row>
    <row r="8" spans="1:15">
      <c r="A8" s="20">
        <v>2</v>
      </c>
      <c r="B8" s="136" t="s">
        <v>144</v>
      </c>
      <c r="C8" s="136"/>
      <c r="D8" s="136"/>
      <c r="E8" s="136"/>
      <c r="F8" s="136"/>
      <c r="G8" s="136"/>
      <c r="H8" s="104">
        <f>SUM(I23:I24)</f>
        <v>0</v>
      </c>
      <c r="I8" s="19"/>
      <c r="J8" s="5"/>
      <c r="K8" s="5"/>
      <c r="L8" s="5"/>
      <c r="M8" s="5"/>
      <c r="N8" s="5"/>
      <c r="O8" s="5"/>
    </row>
    <row r="9" spans="1:15">
      <c r="A9" s="20">
        <v>3</v>
      </c>
      <c r="B9" s="136" t="s">
        <v>145</v>
      </c>
      <c r="C9" s="136"/>
      <c r="D9" s="136"/>
      <c r="E9" s="136"/>
      <c r="F9" s="136"/>
      <c r="G9" s="136"/>
      <c r="H9" s="104">
        <f>SUM(I28:I28)</f>
        <v>0</v>
      </c>
      <c r="I9" s="19"/>
      <c r="J9" s="5"/>
      <c r="K9" s="5"/>
      <c r="L9" s="5"/>
      <c r="M9" s="5"/>
      <c r="N9" s="5"/>
      <c r="O9" s="5"/>
    </row>
    <row r="10" spans="1:15">
      <c r="A10" s="20">
        <v>4</v>
      </c>
      <c r="B10" s="136" t="s">
        <v>146</v>
      </c>
      <c r="C10" s="136"/>
      <c r="D10" s="136"/>
      <c r="E10" s="136"/>
      <c r="F10" s="136"/>
      <c r="G10" s="136"/>
      <c r="H10" s="104">
        <f>SUM(I32:I35)</f>
        <v>0</v>
      </c>
      <c r="I10" s="19"/>
      <c r="J10" s="5"/>
      <c r="K10" s="5"/>
      <c r="L10" s="5"/>
      <c r="M10" s="5"/>
      <c r="N10" s="5"/>
      <c r="O10" s="5"/>
    </row>
    <row r="11" spans="1:15">
      <c r="A11" s="20"/>
      <c r="B11" s="75"/>
      <c r="C11" s="75"/>
      <c r="D11" s="75"/>
      <c r="E11" s="75"/>
      <c r="F11" s="75"/>
      <c r="G11" s="75"/>
      <c r="H11" s="22"/>
      <c r="I11" s="19"/>
      <c r="J11" s="5"/>
      <c r="K11" s="5"/>
      <c r="L11" s="5"/>
      <c r="M11" s="5"/>
      <c r="N11" s="5"/>
      <c r="O11" s="5"/>
    </row>
    <row r="12" spans="1:15">
      <c r="A12" s="17"/>
      <c r="B12" s="17"/>
      <c r="C12" s="17"/>
      <c r="D12" s="17"/>
      <c r="E12" s="17"/>
      <c r="F12" s="23"/>
      <c r="G12" s="23"/>
      <c r="H12" s="19"/>
      <c r="I12" s="19"/>
      <c r="J12" s="5"/>
      <c r="K12" s="5"/>
      <c r="L12" s="5"/>
      <c r="M12" s="5"/>
      <c r="N12" s="5"/>
      <c r="O12" s="5"/>
    </row>
    <row r="13" spans="1:15">
      <c r="A13" s="17"/>
      <c r="B13" s="17"/>
      <c r="C13" s="17"/>
      <c r="D13" s="17"/>
      <c r="E13" s="17"/>
      <c r="F13" s="23"/>
      <c r="G13" s="23"/>
      <c r="H13" s="19"/>
      <c r="I13" s="19"/>
      <c r="J13" s="5"/>
      <c r="K13" s="5"/>
      <c r="L13" s="5"/>
      <c r="M13" s="5"/>
      <c r="N13" s="5"/>
      <c r="O13" s="5"/>
    </row>
    <row r="14" spans="1:15">
      <c r="A14" s="139" t="s">
        <v>147</v>
      </c>
      <c r="B14" s="139"/>
      <c r="C14" s="139"/>
      <c r="D14" s="139"/>
      <c r="E14" s="139"/>
      <c r="F14" s="23"/>
      <c r="G14" s="140" t="s">
        <v>13</v>
      </c>
      <c r="H14" s="140"/>
      <c r="I14" s="140"/>
      <c r="J14" s="5"/>
      <c r="K14" s="5"/>
      <c r="L14" s="5"/>
      <c r="M14" s="5"/>
      <c r="N14" s="5"/>
      <c r="O14" s="5"/>
    </row>
    <row r="15" spans="1:15">
      <c r="A15" s="141" t="s">
        <v>14</v>
      </c>
      <c r="B15" s="141"/>
      <c r="C15" s="141"/>
      <c r="D15" s="141"/>
      <c r="E15" s="25" t="s">
        <v>15</v>
      </c>
      <c r="F15" s="26"/>
      <c r="G15" s="51" t="s">
        <v>16</v>
      </c>
      <c r="H15" s="28" t="s">
        <v>17</v>
      </c>
      <c r="I15" s="25" t="s">
        <v>18</v>
      </c>
      <c r="J15" s="29"/>
      <c r="K15" s="5"/>
      <c r="L15" s="5"/>
      <c r="M15" s="5"/>
      <c r="N15" s="5"/>
      <c r="O15" s="5"/>
    </row>
    <row r="16" spans="1:15">
      <c r="A16" s="138" t="s">
        <v>148</v>
      </c>
      <c r="B16" s="138"/>
      <c r="C16" s="138"/>
      <c r="D16" s="138"/>
      <c r="E16" s="99">
        <v>112.58</v>
      </c>
      <c r="F16" s="20"/>
      <c r="G16" s="33" t="s">
        <v>149</v>
      </c>
      <c r="H16" s="37"/>
      <c r="I16" s="90">
        <f>+E16*H16</f>
        <v>0</v>
      </c>
      <c r="J16" s="5"/>
      <c r="K16" s="5"/>
      <c r="L16" s="5"/>
      <c r="M16" s="5"/>
      <c r="N16" s="5"/>
      <c r="O16" s="5"/>
    </row>
    <row r="17" spans="1:15">
      <c r="A17" s="138" t="s">
        <v>150</v>
      </c>
      <c r="B17" s="138"/>
      <c r="C17" s="138"/>
      <c r="D17" s="138"/>
      <c r="E17" s="99">
        <v>39.409999999999997</v>
      </c>
      <c r="F17" s="20"/>
      <c r="G17" s="33" t="s">
        <v>149</v>
      </c>
      <c r="H17" s="37"/>
      <c r="I17" s="90">
        <f>+E17*H17</f>
        <v>0</v>
      </c>
      <c r="J17" s="5"/>
      <c r="K17" s="5"/>
      <c r="L17" s="5"/>
      <c r="M17" s="5"/>
      <c r="N17" s="5"/>
      <c r="O17" s="5"/>
    </row>
    <row r="18" spans="1:15">
      <c r="A18" s="142" t="s">
        <v>151</v>
      </c>
      <c r="B18" s="142"/>
      <c r="C18" s="142"/>
      <c r="D18" s="142"/>
      <c r="E18" s="99">
        <v>9</v>
      </c>
      <c r="F18" s="20"/>
      <c r="G18" s="33" t="s">
        <v>152</v>
      </c>
      <c r="H18" s="37"/>
      <c r="I18" s="90">
        <f>+E18*H18</f>
        <v>0</v>
      </c>
      <c r="J18" s="5"/>
      <c r="K18" s="5"/>
      <c r="L18" s="5"/>
      <c r="M18" s="5"/>
      <c r="N18" s="5"/>
      <c r="O18" s="5"/>
    </row>
    <row r="19" spans="1:15">
      <c r="A19" s="142" t="s">
        <v>153</v>
      </c>
      <c r="B19" s="142"/>
      <c r="C19" s="142"/>
      <c r="D19" s="142"/>
      <c r="E19" s="99">
        <v>2.25</v>
      </c>
      <c r="F19" s="20"/>
      <c r="G19" s="33" t="s">
        <v>154</v>
      </c>
      <c r="H19" s="37"/>
      <c r="I19" s="90">
        <f>+E19*H19</f>
        <v>0</v>
      </c>
      <c r="J19" s="5"/>
      <c r="K19" s="5"/>
      <c r="L19" s="5"/>
      <c r="M19" s="5"/>
      <c r="N19" s="5"/>
      <c r="O19" s="5"/>
    </row>
    <row r="20" spans="1:15">
      <c r="A20" s="17"/>
      <c r="B20" s="17"/>
      <c r="C20" s="17"/>
      <c r="D20" s="17"/>
      <c r="E20" s="17"/>
      <c r="F20" s="17"/>
      <c r="G20" s="17"/>
      <c r="H20" s="17"/>
      <c r="I20" s="17"/>
      <c r="J20" s="5"/>
      <c r="K20" s="5"/>
      <c r="L20" s="5"/>
      <c r="M20" s="5"/>
      <c r="N20" s="5"/>
      <c r="O20" s="5"/>
    </row>
    <row r="21" spans="1:15">
      <c r="A21" s="139" t="s">
        <v>155</v>
      </c>
      <c r="B21" s="139"/>
      <c r="C21" s="139"/>
      <c r="D21" s="139"/>
      <c r="E21" s="139"/>
      <c r="F21" s="23"/>
      <c r="G21" s="140" t="s">
        <v>13</v>
      </c>
      <c r="H21" s="140"/>
      <c r="I21" s="140"/>
      <c r="J21" s="5"/>
      <c r="K21" s="5"/>
      <c r="L21" s="5"/>
      <c r="M21" s="5"/>
      <c r="N21" s="5"/>
      <c r="O21" s="5"/>
    </row>
    <row r="22" spans="1:15">
      <c r="A22" s="141" t="s">
        <v>14</v>
      </c>
      <c r="B22" s="141"/>
      <c r="C22" s="141"/>
      <c r="D22" s="141"/>
      <c r="E22" s="25" t="s">
        <v>15</v>
      </c>
      <c r="F22" s="26"/>
      <c r="G22" s="51" t="s">
        <v>16</v>
      </c>
      <c r="H22" s="28" t="s">
        <v>17</v>
      </c>
      <c r="I22" s="25" t="s">
        <v>18</v>
      </c>
      <c r="J22" s="5"/>
      <c r="K22" s="5"/>
      <c r="L22" s="5"/>
      <c r="M22" s="5"/>
      <c r="N22" s="5"/>
      <c r="O22" s="5"/>
    </row>
    <row r="23" spans="1:15">
      <c r="A23" s="138" t="s">
        <v>156</v>
      </c>
      <c r="B23" s="138"/>
      <c r="C23" s="138"/>
      <c r="D23" s="138"/>
      <c r="E23" s="99">
        <v>202.64</v>
      </c>
      <c r="F23" s="20"/>
      <c r="G23" s="33" t="s">
        <v>149</v>
      </c>
      <c r="H23" s="37"/>
      <c r="I23" s="90">
        <f>+E23*H23</f>
        <v>0</v>
      </c>
      <c r="J23" s="5"/>
      <c r="K23" s="5"/>
      <c r="L23" s="5"/>
      <c r="M23" s="5"/>
      <c r="N23" s="5"/>
      <c r="O23" s="5"/>
    </row>
    <row r="24" spans="1:15">
      <c r="A24" s="138" t="s">
        <v>157</v>
      </c>
      <c r="B24" s="138"/>
      <c r="C24" s="138"/>
      <c r="D24" s="138"/>
      <c r="E24" s="99">
        <v>90.06</v>
      </c>
      <c r="F24" s="20"/>
      <c r="G24" s="33" t="s">
        <v>149</v>
      </c>
      <c r="H24" s="37"/>
      <c r="I24" s="90">
        <f>+E24*H24</f>
        <v>0</v>
      </c>
      <c r="J24" s="5"/>
      <c r="K24" s="5"/>
      <c r="L24" s="5"/>
      <c r="M24" s="5"/>
      <c r="N24" s="5"/>
      <c r="O24" s="5"/>
    </row>
    <row r="25" spans="1:15">
      <c r="A25" s="19"/>
      <c r="B25" s="19"/>
      <c r="C25" s="19"/>
      <c r="D25" s="19"/>
      <c r="E25" s="32"/>
      <c r="F25" s="23"/>
      <c r="G25" s="23"/>
      <c r="H25" s="19"/>
      <c r="I25" s="19"/>
      <c r="J25" s="5"/>
      <c r="K25" s="5"/>
      <c r="L25" s="5"/>
      <c r="M25" s="5"/>
      <c r="N25" s="5"/>
      <c r="O25" s="5"/>
    </row>
    <row r="26" spans="1:15">
      <c r="A26" s="139" t="s">
        <v>158</v>
      </c>
      <c r="B26" s="139"/>
      <c r="C26" s="139"/>
      <c r="D26" s="139"/>
      <c r="E26" s="139"/>
      <c r="F26" s="23"/>
      <c r="G26" s="140" t="s">
        <v>13</v>
      </c>
      <c r="H26" s="140"/>
      <c r="I26" s="140"/>
      <c r="J26" s="5"/>
      <c r="K26" s="5"/>
      <c r="L26" s="5"/>
      <c r="M26" s="5"/>
      <c r="N26" s="5"/>
      <c r="O26" s="5"/>
    </row>
    <row r="27" spans="1:15" ht="33">
      <c r="A27" s="141" t="s">
        <v>14</v>
      </c>
      <c r="B27" s="141"/>
      <c r="C27" s="141"/>
      <c r="D27" s="141"/>
      <c r="E27" s="25" t="s">
        <v>122</v>
      </c>
      <c r="F27" s="26"/>
      <c r="G27" s="51" t="s">
        <v>16</v>
      </c>
      <c r="H27" s="28" t="s">
        <v>17</v>
      </c>
      <c r="I27" s="25" t="s">
        <v>18</v>
      </c>
      <c r="J27" s="5"/>
      <c r="K27" s="5"/>
      <c r="L27" s="5"/>
      <c r="M27" s="5"/>
      <c r="N27" s="5"/>
      <c r="O27" s="5"/>
    </row>
    <row r="28" spans="1:15">
      <c r="A28" s="142" t="s">
        <v>159</v>
      </c>
      <c r="B28" s="142"/>
      <c r="C28" s="142"/>
      <c r="D28" s="142"/>
      <c r="E28" s="99">
        <v>27.54</v>
      </c>
      <c r="F28" s="20"/>
      <c r="G28" s="33" t="s">
        <v>99</v>
      </c>
      <c r="H28" s="37"/>
      <c r="I28" s="90">
        <f>+E28*H28</f>
        <v>0</v>
      </c>
      <c r="J28" s="5"/>
      <c r="K28" s="5"/>
      <c r="L28" s="5"/>
      <c r="M28" s="5"/>
      <c r="N28" s="5"/>
      <c r="O28" s="5"/>
    </row>
    <row r="29" spans="1:15">
      <c r="A29" s="19"/>
      <c r="B29" s="19"/>
      <c r="C29" s="19"/>
      <c r="D29" s="19"/>
      <c r="E29" s="32"/>
      <c r="F29" s="23"/>
      <c r="G29" s="23"/>
      <c r="H29" s="19"/>
      <c r="I29" s="19"/>
      <c r="J29" s="5"/>
      <c r="K29" s="5"/>
      <c r="L29" s="5"/>
      <c r="M29" s="5"/>
      <c r="N29" s="5"/>
      <c r="O29" s="5"/>
    </row>
    <row r="30" spans="1:15">
      <c r="A30" s="139" t="s">
        <v>193</v>
      </c>
      <c r="B30" s="139"/>
      <c r="C30" s="139"/>
      <c r="D30" s="139"/>
      <c r="E30" s="139"/>
      <c r="F30" s="23"/>
      <c r="G30" s="140" t="s">
        <v>13</v>
      </c>
      <c r="H30" s="140"/>
      <c r="I30" s="140"/>
      <c r="J30" s="5"/>
      <c r="K30" s="5"/>
      <c r="L30" s="5"/>
      <c r="M30" s="5"/>
      <c r="N30" s="5"/>
      <c r="O30" s="5"/>
    </row>
    <row r="31" spans="1:15">
      <c r="A31" s="141" t="s">
        <v>14</v>
      </c>
      <c r="B31" s="141"/>
      <c r="C31" s="141"/>
      <c r="D31" s="141"/>
      <c r="E31" s="25" t="s">
        <v>15</v>
      </c>
      <c r="F31" s="26"/>
      <c r="G31" s="51" t="s">
        <v>16</v>
      </c>
      <c r="H31" s="28" t="s">
        <v>17</v>
      </c>
      <c r="I31" s="25" t="s">
        <v>18</v>
      </c>
      <c r="J31" s="5"/>
      <c r="K31" s="5"/>
      <c r="L31" s="5"/>
      <c r="M31" s="5"/>
      <c r="N31" s="5"/>
      <c r="O31" s="5"/>
    </row>
    <row r="32" spans="1:15" ht="33">
      <c r="A32" s="138" t="s">
        <v>234</v>
      </c>
      <c r="B32" s="138"/>
      <c r="C32" s="138"/>
      <c r="D32" s="138"/>
      <c r="E32" s="99">
        <v>20</v>
      </c>
      <c r="F32" s="20"/>
      <c r="G32" s="33" t="s">
        <v>160</v>
      </c>
      <c r="H32" s="37"/>
      <c r="I32" s="90">
        <f>+E32*H32</f>
        <v>0</v>
      </c>
      <c r="J32" s="5"/>
      <c r="K32" s="5"/>
      <c r="L32" s="5"/>
      <c r="M32" s="5"/>
      <c r="N32" s="5"/>
      <c r="O32" s="5"/>
    </row>
    <row r="33" spans="1:15" ht="33">
      <c r="A33" s="138" t="s">
        <v>233</v>
      </c>
      <c r="B33" s="138"/>
      <c r="C33" s="138"/>
      <c r="D33" s="138"/>
      <c r="E33" s="99">
        <v>300</v>
      </c>
      <c r="F33" s="20"/>
      <c r="G33" s="33" t="s">
        <v>161</v>
      </c>
      <c r="H33" s="37"/>
      <c r="I33" s="90">
        <f>+E33*H33</f>
        <v>0</v>
      </c>
      <c r="J33" s="5"/>
      <c r="K33" s="5"/>
      <c r="L33" s="5"/>
      <c r="M33" s="5"/>
      <c r="N33" s="5"/>
      <c r="O33" s="5"/>
    </row>
    <row r="34" spans="1:15" ht="33">
      <c r="A34" s="138" t="s">
        <v>235</v>
      </c>
      <c r="B34" s="138"/>
      <c r="C34" s="138"/>
      <c r="D34" s="138"/>
      <c r="E34" s="99">
        <v>3</v>
      </c>
      <c r="F34" s="20"/>
      <c r="G34" s="33" t="s">
        <v>160</v>
      </c>
      <c r="H34" s="37"/>
      <c r="I34" s="90">
        <f>+E34*H34</f>
        <v>0</v>
      </c>
      <c r="J34" s="5"/>
      <c r="K34" s="5"/>
      <c r="L34" s="5"/>
      <c r="M34" s="5"/>
      <c r="N34" s="5"/>
      <c r="O34" s="5"/>
    </row>
    <row r="35" spans="1:15" ht="33">
      <c r="A35" s="138" t="s">
        <v>235</v>
      </c>
      <c r="B35" s="138"/>
      <c r="C35" s="138"/>
      <c r="D35" s="138"/>
      <c r="E35" s="99">
        <v>10</v>
      </c>
      <c r="F35" s="20"/>
      <c r="G35" s="33" t="s">
        <v>161</v>
      </c>
      <c r="H35" s="37"/>
      <c r="I35" s="90">
        <f>+E35*H35</f>
        <v>0</v>
      </c>
      <c r="J35" s="5"/>
      <c r="K35" s="5"/>
      <c r="L35" s="5"/>
      <c r="M35" s="5"/>
      <c r="N35" s="5"/>
      <c r="O35" s="5"/>
    </row>
    <row r="36" spans="1:15">
      <c r="A36" s="19"/>
      <c r="B36" s="19"/>
      <c r="C36" s="19"/>
      <c r="D36" s="19"/>
      <c r="E36" s="32"/>
      <c r="F36" s="23"/>
      <c r="G36" s="23"/>
      <c r="H36" s="19"/>
      <c r="I36" s="19"/>
      <c r="J36" s="5"/>
      <c r="K36" s="5"/>
      <c r="L36" s="5"/>
      <c r="M36" s="5"/>
      <c r="N36" s="5"/>
      <c r="O36" s="5"/>
    </row>
    <row r="37" spans="1:15">
      <c r="A37" s="19"/>
      <c r="B37" s="19"/>
      <c r="C37" s="19"/>
      <c r="D37" s="17"/>
      <c r="E37" s="17"/>
      <c r="F37" s="17"/>
      <c r="G37" s="147" t="s">
        <v>66</v>
      </c>
      <c r="H37" s="148"/>
      <c r="I37" s="93">
        <f>+H10</f>
        <v>0</v>
      </c>
      <c r="J37" s="5"/>
      <c r="K37" s="5"/>
      <c r="L37" s="5"/>
      <c r="M37" s="5"/>
      <c r="N37" s="5"/>
      <c r="O37" s="5"/>
    </row>
    <row r="38" spans="1:15">
      <c r="A38" s="19"/>
      <c r="B38" s="19"/>
      <c r="C38" s="19"/>
      <c r="D38" s="17"/>
      <c r="E38" s="17"/>
      <c r="F38" s="17"/>
      <c r="G38" s="147" t="s">
        <v>67</v>
      </c>
      <c r="H38" s="148"/>
      <c r="I38" s="93">
        <f>-H7-H8-H9</f>
        <v>0</v>
      </c>
      <c r="J38" s="5"/>
      <c r="K38" s="5"/>
      <c r="L38" s="5"/>
      <c r="M38" s="5"/>
      <c r="N38" s="5"/>
      <c r="O38" s="5"/>
    </row>
    <row r="39" spans="1:15">
      <c r="A39" s="19"/>
      <c r="B39" s="19"/>
      <c r="C39" s="44"/>
      <c r="D39" s="17"/>
      <c r="E39" s="17"/>
      <c r="F39" s="17"/>
      <c r="G39" s="149" t="s">
        <v>68</v>
      </c>
      <c r="H39" s="149"/>
      <c r="I39" s="94">
        <f>+I37+I38</f>
        <v>0</v>
      </c>
      <c r="J39" s="5"/>
      <c r="K39" s="5"/>
      <c r="L39" s="5"/>
      <c r="M39" s="5"/>
      <c r="N39" s="5"/>
      <c r="O39" s="5"/>
    </row>
    <row r="40" spans="1:15">
      <c r="A40" s="5"/>
      <c r="B40" s="5"/>
      <c r="C40" s="5"/>
      <c r="D40" s="5"/>
      <c r="E40" s="5"/>
      <c r="F40" s="5"/>
      <c r="G40" s="2"/>
      <c r="H40" s="2"/>
      <c r="I40" s="2"/>
      <c r="J40" s="5"/>
      <c r="K40" s="5"/>
      <c r="L40" s="5"/>
      <c r="M40" s="5"/>
      <c r="N40" s="5"/>
      <c r="O40" s="5"/>
    </row>
    <row r="41" spans="1: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</sheetData>
  <sheetProtection algorithmName="SHA-512" hashValue="UBlR03nT55fLnfCTZSZv7RQDrJZZCBsa/0ActebjVlNyBnVClHYWLqQx42q6T/ng8Oq35cp1wDDvwWBjCXaOOA==" saltValue="EHkHmt2ysWlpLm2XGre+ng==" spinCount="100000" sheet="1" objects="1" scenarios="1"/>
  <mergeCells count="33">
    <mergeCell ref="G38:H38"/>
    <mergeCell ref="G39:H39"/>
    <mergeCell ref="A31:D31"/>
    <mergeCell ref="A32:D32"/>
    <mergeCell ref="A34:D34"/>
    <mergeCell ref="A33:D33"/>
    <mergeCell ref="A35:D35"/>
    <mergeCell ref="G37:H37"/>
    <mergeCell ref="A30:E30"/>
    <mergeCell ref="G30:I30"/>
    <mergeCell ref="A18:D18"/>
    <mergeCell ref="A19:D19"/>
    <mergeCell ref="A21:E21"/>
    <mergeCell ref="G21:I21"/>
    <mergeCell ref="A22:D22"/>
    <mergeCell ref="A23:D23"/>
    <mergeCell ref="A24:D24"/>
    <mergeCell ref="A26:E26"/>
    <mergeCell ref="G26:I26"/>
    <mergeCell ref="A27:D27"/>
    <mergeCell ref="A28:D28"/>
    <mergeCell ref="C1:I1"/>
    <mergeCell ref="C3:I3"/>
    <mergeCell ref="A17:D17"/>
    <mergeCell ref="A6:G6"/>
    <mergeCell ref="B7:G7"/>
    <mergeCell ref="B8:G8"/>
    <mergeCell ref="B9:G9"/>
    <mergeCell ref="B10:G10"/>
    <mergeCell ref="A14:E14"/>
    <mergeCell ref="G14:I14"/>
    <mergeCell ref="A15:D15"/>
    <mergeCell ref="A16:D16"/>
  </mergeCells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firstFooter>&amp;C&amp;"Times New Roman,Regular"&amp;12&amp;KFFFFFF&amp;A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176F-429C-470A-9054-CFE09A956DD4}">
  <dimension ref="A1:O27"/>
  <sheetViews>
    <sheetView workbookViewId="0">
      <selection activeCell="H13" sqref="H13"/>
    </sheetView>
  </sheetViews>
  <sheetFormatPr baseColWidth="10" defaultColWidth="13.42578125" defaultRowHeight="17.25"/>
  <cols>
    <col min="1" max="1" width="8.140625" style="2" customWidth="1"/>
    <col min="2" max="2" width="18.42578125" style="43" customWidth="1"/>
    <col min="3" max="3" width="13.42578125" style="2" customWidth="1"/>
    <col min="4" max="4" width="12.140625" style="43" customWidth="1"/>
    <col min="5" max="5" width="13.7109375" style="43" customWidth="1"/>
    <col min="6" max="6" width="2.85546875" style="43" customWidth="1"/>
    <col min="7" max="7" width="19.7109375" style="43" customWidth="1"/>
    <col min="8" max="8" width="15.140625" style="43" customWidth="1"/>
    <col min="9" max="9" width="21.28515625" style="43" customWidth="1"/>
    <col min="10" max="10" width="13.42578125" style="2" customWidth="1"/>
    <col min="11" max="16384" width="13.42578125" style="2"/>
  </cols>
  <sheetData>
    <row r="1" spans="1:15" ht="26.25" customHeight="1">
      <c r="B1" s="2"/>
      <c r="C1" s="145" t="s">
        <v>206</v>
      </c>
      <c r="D1" s="145"/>
      <c r="E1" s="145"/>
      <c r="F1" s="145"/>
      <c r="G1" s="145"/>
      <c r="H1" s="145"/>
      <c r="I1" s="145"/>
    </row>
    <row r="2" spans="1:15" ht="8.1" customHeight="1">
      <c r="B2" s="2"/>
      <c r="C2" s="14"/>
      <c r="D2" s="14"/>
      <c r="E2" s="14"/>
      <c r="F2" s="14"/>
      <c r="G2" s="14"/>
      <c r="H2" s="16"/>
      <c r="I2" s="16"/>
    </row>
    <row r="3" spans="1:15" ht="18.600000000000001" customHeight="1">
      <c r="B3" s="2"/>
      <c r="C3" s="146" t="s">
        <v>162</v>
      </c>
      <c r="D3" s="146"/>
      <c r="E3" s="146"/>
      <c r="F3" s="146"/>
      <c r="G3" s="146"/>
      <c r="H3" s="146"/>
      <c r="I3" s="146"/>
    </row>
    <row r="4" spans="1:15">
      <c r="A4" s="19"/>
      <c r="B4" s="19"/>
      <c r="C4" s="19"/>
      <c r="D4" s="19"/>
      <c r="E4" s="19"/>
      <c r="F4" s="19"/>
      <c r="G4" s="23"/>
      <c r="H4" s="45"/>
      <c r="I4" s="45"/>
      <c r="J4" s="5"/>
      <c r="K4" s="5"/>
      <c r="L4" s="5"/>
      <c r="M4" s="5"/>
      <c r="N4" s="5"/>
      <c r="O4" s="5"/>
    </row>
    <row r="5" spans="1:15">
      <c r="A5" s="47"/>
      <c r="B5" s="47"/>
      <c r="C5" s="47"/>
      <c r="D5" s="47"/>
      <c r="E5" s="47"/>
      <c r="F5" s="47"/>
      <c r="G5" s="47"/>
      <c r="H5" s="19"/>
      <c r="I5" s="19"/>
      <c r="J5" s="5"/>
      <c r="K5" s="5"/>
      <c r="L5" s="5"/>
      <c r="M5" s="5"/>
      <c r="N5" s="5"/>
      <c r="O5" s="5"/>
    </row>
    <row r="6" spans="1:15">
      <c r="A6" s="137" t="s">
        <v>1</v>
      </c>
      <c r="B6" s="137"/>
      <c r="C6" s="137"/>
      <c r="D6" s="137"/>
      <c r="E6" s="137"/>
      <c r="F6" s="137"/>
      <c r="G6" s="137"/>
      <c r="H6" s="18" t="s">
        <v>2</v>
      </c>
      <c r="I6" s="19"/>
      <c r="J6" s="5"/>
      <c r="K6" s="5"/>
      <c r="L6" s="5"/>
      <c r="M6" s="5"/>
      <c r="N6" s="5"/>
      <c r="O6" s="5"/>
    </row>
    <row r="7" spans="1:15">
      <c r="A7" s="20">
        <v>1</v>
      </c>
      <c r="B7" s="136" t="s">
        <v>163</v>
      </c>
      <c r="C7" s="136"/>
      <c r="D7" s="136"/>
      <c r="E7" s="136"/>
      <c r="F7" s="136"/>
      <c r="G7" s="136"/>
      <c r="H7" s="104">
        <f>SUM(I13:I15)</f>
        <v>0</v>
      </c>
      <c r="I7" s="19"/>
      <c r="J7" s="5"/>
      <c r="K7" s="5"/>
      <c r="L7" s="5"/>
      <c r="M7" s="5"/>
      <c r="N7" s="5"/>
      <c r="O7" s="5"/>
    </row>
    <row r="8" spans="1:15">
      <c r="A8" s="20">
        <v>2</v>
      </c>
      <c r="B8" s="136" t="s">
        <v>164</v>
      </c>
      <c r="C8" s="136"/>
      <c r="D8" s="136"/>
      <c r="E8" s="136"/>
      <c r="F8" s="136"/>
      <c r="G8" s="136"/>
      <c r="H8" s="104">
        <f>+I19</f>
        <v>0</v>
      </c>
      <c r="I8" s="19"/>
      <c r="J8" s="5"/>
      <c r="K8" s="5"/>
      <c r="L8" s="5"/>
      <c r="M8" s="5"/>
      <c r="N8" s="5"/>
      <c r="O8" s="5"/>
    </row>
    <row r="9" spans="1:15">
      <c r="A9" s="17"/>
      <c r="B9" s="17"/>
      <c r="C9" s="17"/>
      <c r="D9" s="17"/>
      <c r="E9" s="17"/>
      <c r="F9" s="23"/>
      <c r="G9" s="23"/>
      <c r="H9" s="19"/>
      <c r="I9" s="19"/>
      <c r="J9" s="5"/>
      <c r="K9" s="5"/>
      <c r="L9" s="5"/>
      <c r="M9" s="5"/>
      <c r="N9" s="5"/>
      <c r="O9" s="5"/>
    </row>
    <row r="10" spans="1:15">
      <c r="A10" s="17"/>
      <c r="B10" s="17"/>
      <c r="C10" s="17"/>
      <c r="D10" s="17"/>
      <c r="E10" s="17"/>
      <c r="F10" s="23"/>
      <c r="G10" s="23"/>
      <c r="H10" s="19"/>
      <c r="I10" s="19"/>
      <c r="J10" s="5"/>
      <c r="K10" s="5"/>
      <c r="L10" s="5"/>
      <c r="M10" s="5"/>
      <c r="N10" s="5"/>
      <c r="O10" s="5"/>
    </row>
    <row r="11" spans="1:15">
      <c r="A11" s="139" t="s">
        <v>194</v>
      </c>
      <c r="B11" s="139"/>
      <c r="C11" s="139"/>
      <c r="D11" s="139"/>
      <c r="E11" s="139"/>
      <c r="F11" s="23"/>
      <c r="G11" s="140" t="s">
        <v>13</v>
      </c>
      <c r="H11" s="140"/>
      <c r="I11" s="140"/>
      <c r="J11" s="5"/>
      <c r="K11" s="5"/>
      <c r="L11" s="5"/>
      <c r="M11" s="5"/>
      <c r="N11" s="5"/>
      <c r="O11" s="5"/>
    </row>
    <row r="12" spans="1:15">
      <c r="A12" s="141" t="s">
        <v>14</v>
      </c>
      <c r="B12" s="141"/>
      <c r="C12" s="141"/>
      <c r="D12" s="141"/>
      <c r="E12" s="25" t="s">
        <v>15</v>
      </c>
      <c r="F12" s="26"/>
      <c r="G12" s="51" t="s">
        <v>16</v>
      </c>
      <c r="H12" s="28" t="s">
        <v>17</v>
      </c>
      <c r="I12" s="25" t="s">
        <v>18</v>
      </c>
      <c r="J12" s="29"/>
      <c r="K12" s="5"/>
      <c r="L12" s="5"/>
      <c r="M12" s="5"/>
      <c r="N12" s="5"/>
      <c r="O12" s="5"/>
    </row>
    <row r="13" spans="1:15" ht="34.5" customHeight="1">
      <c r="A13" s="138" t="s">
        <v>165</v>
      </c>
      <c r="B13" s="138"/>
      <c r="C13" s="138"/>
      <c r="D13" s="138"/>
      <c r="E13" s="101">
        <v>2.29</v>
      </c>
      <c r="F13" s="20"/>
      <c r="G13" s="33" t="s">
        <v>166</v>
      </c>
      <c r="H13" s="37"/>
      <c r="I13" s="90">
        <f>+E13*H13</f>
        <v>0</v>
      </c>
      <c r="J13" s="5"/>
      <c r="K13" s="5"/>
      <c r="L13" s="5"/>
      <c r="M13" s="5"/>
      <c r="N13" s="5"/>
      <c r="O13" s="5"/>
    </row>
    <row r="14" spans="1:15" ht="35.25" customHeight="1">
      <c r="A14" s="138" t="s">
        <v>167</v>
      </c>
      <c r="B14" s="138"/>
      <c r="C14" s="138"/>
      <c r="D14" s="138"/>
      <c r="E14" s="101">
        <v>5.72</v>
      </c>
      <c r="F14" s="20"/>
      <c r="G14" s="33" t="s">
        <v>166</v>
      </c>
      <c r="H14" s="37"/>
      <c r="I14" s="90">
        <f>+E14*H14</f>
        <v>0</v>
      </c>
      <c r="J14" s="5"/>
      <c r="K14" s="5"/>
      <c r="L14" s="5"/>
      <c r="M14" s="5"/>
      <c r="N14" s="5"/>
      <c r="O14" s="5"/>
    </row>
    <row r="15" spans="1:15" ht="33.75" customHeight="1">
      <c r="A15" s="138" t="s">
        <v>168</v>
      </c>
      <c r="B15" s="138"/>
      <c r="C15" s="138"/>
      <c r="D15" s="138"/>
      <c r="E15" s="101">
        <v>1131.0999999999999</v>
      </c>
      <c r="F15" s="20"/>
      <c r="G15" s="33" t="s">
        <v>169</v>
      </c>
      <c r="H15" s="37"/>
      <c r="I15" s="90">
        <f>+E15*H15</f>
        <v>0</v>
      </c>
      <c r="J15" s="5"/>
      <c r="K15" s="5"/>
      <c r="L15" s="5"/>
      <c r="M15" s="5"/>
      <c r="N15" s="5"/>
      <c r="O15" s="5"/>
    </row>
    <row r="16" spans="1:15">
      <c r="A16" s="17"/>
      <c r="B16" s="17"/>
      <c r="C16" s="17"/>
      <c r="D16" s="17"/>
      <c r="E16" s="17"/>
      <c r="F16" s="17"/>
      <c r="G16" s="17"/>
      <c r="H16" s="17"/>
      <c r="I16" s="17"/>
      <c r="J16" s="5"/>
      <c r="K16" s="5"/>
      <c r="L16" s="5"/>
      <c r="M16" s="5"/>
      <c r="N16" s="5"/>
      <c r="O16" s="5"/>
    </row>
    <row r="17" spans="1:15">
      <c r="A17" s="139" t="s">
        <v>195</v>
      </c>
      <c r="B17" s="139"/>
      <c r="C17" s="139"/>
      <c r="D17" s="139"/>
      <c r="E17" s="139"/>
      <c r="F17" s="23"/>
      <c r="G17" s="140" t="s">
        <v>13</v>
      </c>
      <c r="H17" s="140"/>
      <c r="I17" s="140"/>
      <c r="J17" s="5"/>
      <c r="K17" s="5"/>
      <c r="L17" s="5"/>
      <c r="M17" s="5"/>
      <c r="N17" s="5"/>
      <c r="O17" s="5"/>
    </row>
    <row r="18" spans="1:15">
      <c r="A18" s="141" t="s">
        <v>14</v>
      </c>
      <c r="B18" s="141"/>
      <c r="C18" s="141"/>
      <c r="D18" s="141"/>
      <c r="E18" s="25" t="s">
        <v>15</v>
      </c>
      <c r="F18" s="26"/>
      <c r="G18" s="51" t="s">
        <v>16</v>
      </c>
      <c r="H18" s="28" t="s">
        <v>17</v>
      </c>
      <c r="I18" s="25" t="s">
        <v>18</v>
      </c>
      <c r="J18" s="5"/>
      <c r="K18" s="5"/>
      <c r="L18" s="5"/>
      <c r="M18" s="5"/>
      <c r="N18" s="5"/>
      <c r="O18" s="5"/>
    </row>
    <row r="19" spans="1:15">
      <c r="A19" s="138" t="s">
        <v>170</v>
      </c>
      <c r="B19" s="138"/>
      <c r="C19" s="138"/>
      <c r="D19" s="138"/>
      <c r="E19" s="99">
        <v>16.64</v>
      </c>
      <c r="F19" s="20"/>
      <c r="G19" s="33" t="s">
        <v>171</v>
      </c>
      <c r="H19" s="37"/>
      <c r="I19" s="90">
        <f>+E19*H19</f>
        <v>0</v>
      </c>
      <c r="J19" s="5"/>
      <c r="K19" s="5"/>
      <c r="L19" s="5"/>
      <c r="M19" s="5"/>
      <c r="N19" s="5"/>
      <c r="O19" s="5"/>
    </row>
    <row r="20" spans="1:15">
      <c r="A20" s="19"/>
      <c r="B20" s="19"/>
      <c r="C20" s="19"/>
      <c r="D20" s="19"/>
      <c r="E20" s="32"/>
      <c r="F20" s="23"/>
      <c r="G20" s="23"/>
      <c r="H20" s="19"/>
      <c r="I20" s="19"/>
      <c r="J20" s="5"/>
      <c r="K20" s="5"/>
      <c r="L20" s="5"/>
      <c r="M20" s="5"/>
      <c r="N20" s="5"/>
      <c r="O20" s="5"/>
    </row>
    <row r="21" spans="1:15">
      <c r="A21" s="19"/>
      <c r="B21" s="19"/>
      <c r="C21" s="19"/>
      <c r="D21" s="17"/>
      <c r="E21" s="17"/>
      <c r="F21" s="17"/>
      <c r="G21" s="147" t="s">
        <v>66</v>
      </c>
      <c r="H21" s="148"/>
      <c r="I21" s="93">
        <v>0</v>
      </c>
      <c r="J21" s="5"/>
      <c r="K21" s="5"/>
      <c r="L21" s="5"/>
      <c r="M21" s="5"/>
      <c r="N21" s="5"/>
      <c r="O21" s="5"/>
    </row>
    <row r="22" spans="1:15">
      <c r="A22" s="19"/>
      <c r="B22" s="19"/>
      <c r="C22" s="19"/>
      <c r="D22" s="17"/>
      <c r="E22" s="17"/>
      <c r="F22" s="17"/>
      <c r="G22" s="147" t="s">
        <v>67</v>
      </c>
      <c r="H22" s="148"/>
      <c r="I22" s="93">
        <f>-H7-H8</f>
        <v>0</v>
      </c>
      <c r="J22" s="5"/>
      <c r="K22" s="5"/>
      <c r="L22" s="5"/>
      <c r="M22" s="5"/>
      <c r="N22" s="5"/>
      <c r="O22" s="5"/>
    </row>
    <row r="23" spans="1:15">
      <c r="A23" s="19"/>
      <c r="B23" s="19"/>
      <c r="C23" s="44"/>
      <c r="D23" s="17"/>
      <c r="E23" s="17"/>
      <c r="F23" s="17"/>
      <c r="G23" s="149" t="s">
        <v>68</v>
      </c>
      <c r="H23" s="149"/>
      <c r="I23" s="94">
        <f>+I21+I22</f>
        <v>0</v>
      </c>
      <c r="J23" s="5"/>
      <c r="K23" s="5"/>
      <c r="L23" s="5"/>
      <c r="M23" s="5"/>
      <c r="N23" s="5"/>
      <c r="O23" s="5"/>
    </row>
    <row r="24" spans="1:15">
      <c r="A24" s="5"/>
      <c r="B24" s="5"/>
      <c r="C24" s="5"/>
      <c r="D24" s="5"/>
      <c r="E24" s="5"/>
      <c r="F24" s="5"/>
      <c r="G24" s="2"/>
      <c r="H24" s="2"/>
      <c r="I24" s="2"/>
      <c r="J24" s="5"/>
      <c r="K24" s="5"/>
      <c r="L24" s="5"/>
      <c r="M24" s="5"/>
      <c r="N24" s="5"/>
      <c r="O24" s="5"/>
    </row>
    <row r="2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sheetProtection algorithmName="SHA-512" hashValue="ZuK7+LiPAyUUkFFjMuFasufGrpGbnWmtEvmE7b4+YjkeehKpUco16mjQ0vm5TFcvELuSrYxuCfuSYBKFuByx8Q==" saltValue="Nd0nSTHbDjeeJJlNvBkcIQ==" spinCount="100000" sheet="1" objects="1" scenarios="1"/>
  <mergeCells count="18">
    <mergeCell ref="A18:D18"/>
    <mergeCell ref="A19:D19"/>
    <mergeCell ref="G21:H21"/>
    <mergeCell ref="G22:H22"/>
    <mergeCell ref="G23:H23"/>
    <mergeCell ref="C1:I1"/>
    <mergeCell ref="C3:I3"/>
    <mergeCell ref="G17:I17"/>
    <mergeCell ref="A6:G6"/>
    <mergeCell ref="B7:G7"/>
    <mergeCell ref="B8:G8"/>
    <mergeCell ref="A11:E11"/>
    <mergeCell ref="G11:I11"/>
    <mergeCell ref="A12:D12"/>
    <mergeCell ref="A13:D13"/>
    <mergeCell ref="A14:D14"/>
    <mergeCell ref="A15:D15"/>
    <mergeCell ref="A17:E17"/>
  </mergeCells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firstFooter>&amp;C&amp;"Times New Roman,Regular"&amp;12&amp;KFFFFFF&amp;A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40A9-DEF5-4C2F-BBE9-1A667D5A7A16}">
  <dimension ref="A1:O27"/>
  <sheetViews>
    <sheetView workbookViewId="0">
      <selection activeCell="E13" sqref="E13"/>
    </sheetView>
  </sheetViews>
  <sheetFormatPr baseColWidth="10" defaultColWidth="13.42578125" defaultRowHeight="17.25"/>
  <cols>
    <col min="1" max="1" width="8.140625" style="2" customWidth="1"/>
    <col min="2" max="2" width="18.42578125" style="43" customWidth="1"/>
    <col min="3" max="3" width="13.42578125" style="2" customWidth="1"/>
    <col min="4" max="4" width="12.140625" style="43" customWidth="1"/>
    <col min="5" max="5" width="13.7109375" style="43" customWidth="1"/>
    <col min="6" max="6" width="2.85546875" style="43" customWidth="1"/>
    <col min="7" max="7" width="19.7109375" style="43" customWidth="1"/>
    <col min="8" max="8" width="15.140625" style="43" customWidth="1"/>
    <col min="9" max="9" width="21.28515625" style="43" customWidth="1"/>
    <col min="10" max="10" width="13.42578125" style="2" customWidth="1"/>
    <col min="11" max="16384" width="13.42578125" style="2"/>
  </cols>
  <sheetData>
    <row r="1" spans="1:15" ht="26.25" customHeight="1">
      <c r="B1" s="2"/>
      <c r="C1" s="145" t="s">
        <v>206</v>
      </c>
      <c r="D1" s="145"/>
      <c r="E1" s="145"/>
      <c r="F1" s="145"/>
      <c r="G1" s="145"/>
      <c r="H1" s="145"/>
      <c r="I1" s="145"/>
    </row>
    <row r="2" spans="1:15" ht="8.1" customHeight="1">
      <c r="B2" s="2"/>
      <c r="C2" s="14"/>
      <c r="D2" s="14"/>
      <c r="E2" s="14"/>
      <c r="F2" s="14"/>
      <c r="G2" s="14"/>
      <c r="H2" s="16"/>
      <c r="I2" s="16"/>
    </row>
    <row r="3" spans="1:15" ht="18.600000000000001" customHeight="1">
      <c r="B3" s="2"/>
      <c r="C3" s="146" t="s">
        <v>210</v>
      </c>
      <c r="D3" s="146"/>
      <c r="E3" s="146"/>
      <c r="F3" s="146"/>
      <c r="G3" s="146"/>
      <c r="H3" s="146"/>
      <c r="I3" s="146"/>
    </row>
    <row r="4" spans="1:15">
      <c r="A4" s="19"/>
      <c r="B4" s="19"/>
      <c r="C4" s="19"/>
      <c r="D4" s="19"/>
      <c r="E4" s="19"/>
      <c r="F4" s="19"/>
      <c r="G4" s="23"/>
      <c r="H4" s="45"/>
      <c r="I4" s="45"/>
      <c r="J4" s="5"/>
      <c r="K4" s="5"/>
      <c r="L4" s="5"/>
      <c r="M4" s="5"/>
      <c r="N4" s="5"/>
      <c r="O4" s="5"/>
    </row>
    <row r="5" spans="1:15">
      <c r="A5" s="47"/>
      <c r="B5" s="47"/>
      <c r="C5" s="47"/>
      <c r="D5" s="47"/>
      <c r="E5" s="47"/>
      <c r="F5" s="47"/>
      <c r="G5" s="47"/>
      <c r="H5" s="19"/>
      <c r="I5" s="19"/>
      <c r="J5" s="5"/>
      <c r="K5" s="5"/>
      <c r="L5" s="5"/>
      <c r="M5" s="5"/>
      <c r="N5" s="5"/>
      <c r="O5" s="5"/>
    </row>
    <row r="6" spans="1:15" s="64" customFormat="1">
      <c r="A6" s="160" t="s">
        <v>1</v>
      </c>
      <c r="B6" s="160"/>
      <c r="C6" s="160"/>
      <c r="D6" s="160"/>
      <c r="E6" s="160"/>
      <c r="F6" s="160"/>
      <c r="G6" s="160"/>
      <c r="H6" s="70" t="s">
        <v>2</v>
      </c>
      <c r="I6" s="48"/>
      <c r="J6" s="4"/>
      <c r="K6" s="4"/>
      <c r="L6" s="4"/>
      <c r="M6" s="4"/>
      <c r="N6" s="4"/>
      <c r="O6" s="4"/>
    </row>
    <row r="7" spans="1:15" s="64" customFormat="1">
      <c r="A7" s="20">
        <v>1</v>
      </c>
      <c r="B7" s="136" t="s">
        <v>211</v>
      </c>
      <c r="C7" s="136"/>
      <c r="D7" s="136"/>
      <c r="E7" s="136"/>
      <c r="F7" s="136"/>
      <c r="G7" s="136"/>
      <c r="H7" s="50">
        <f>SUM(I13:I15)</f>
        <v>0</v>
      </c>
      <c r="I7" s="48"/>
      <c r="J7" s="4"/>
      <c r="K7" s="4"/>
      <c r="L7" s="4"/>
      <c r="M7" s="4"/>
      <c r="N7" s="4"/>
      <c r="O7" s="4"/>
    </row>
    <row r="8" spans="1:15" s="64" customFormat="1">
      <c r="A8" s="20">
        <v>2</v>
      </c>
      <c r="B8" s="136" t="s">
        <v>172</v>
      </c>
      <c r="C8" s="136"/>
      <c r="D8" s="136"/>
      <c r="E8" s="136"/>
      <c r="F8" s="136"/>
      <c r="G8" s="136"/>
      <c r="H8" s="50">
        <f>SUM(I19:I23)</f>
        <v>0</v>
      </c>
      <c r="I8" s="48"/>
      <c r="J8" s="4"/>
      <c r="K8" s="4"/>
      <c r="L8" s="4"/>
      <c r="M8" s="4"/>
      <c r="N8" s="4"/>
      <c r="O8" s="4"/>
    </row>
    <row r="9" spans="1:15" s="64" customFormat="1">
      <c r="A9" s="15"/>
      <c r="B9" s="15"/>
      <c r="C9" s="15"/>
      <c r="D9" s="15"/>
      <c r="E9" s="15"/>
      <c r="F9" s="49"/>
      <c r="G9" s="49"/>
      <c r="H9" s="48"/>
      <c r="I9" s="48"/>
      <c r="J9" s="4"/>
      <c r="K9" s="4"/>
      <c r="L9" s="4"/>
      <c r="M9" s="4"/>
      <c r="N9" s="4"/>
      <c r="O9" s="4"/>
    </row>
    <row r="10" spans="1:15" s="64" customFormat="1">
      <c r="A10" s="15"/>
      <c r="B10" s="15"/>
      <c r="C10" s="15"/>
      <c r="D10" s="15"/>
      <c r="E10" s="15"/>
      <c r="F10" s="49"/>
      <c r="G10" s="49"/>
      <c r="H10" s="48"/>
      <c r="I10" s="48"/>
      <c r="J10" s="4"/>
      <c r="K10" s="4"/>
      <c r="L10" s="4"/>
      <c r="M10" s="4"/>
      <c r="N10" s="4"/>
      <c r="O10" s="4"/>
    </row>
    <row r="11" spans="1:15" s="64" customFormat="1">
      <c r="A11" s="139" t="s">
        <v>196</v>
      </c>
      <c r="B11" s="139"/>
      <c r="C11" s="139"/>
      <c r="D11" s="139"/>
      <c r="E11" s="139"/>
      <c r="F11" s="49"/>
      <c r="G11" s="140" t="s">
        <v>13</v>
      </c>
      <c r="H11" s="140"/>
      <c r="I11" s="140"/>
      <c r="J11" s="4"/>
      <c r="K11" s="4"/>
      <c r="L11" s="4"/>
      <c r="M11" s="4"/>
      <c r="N11" s="4"/>
      <c r="O11" s="4"/>
    </row>
    <row r="12" spans="1:15" s="64" customFormat="1">
      <c r="A12" s="161" t="s">
        <v>14</v>
      </c>
      <c r="B12" s="161"/>
      <c r="C12" s="161"/>
      <c r="D12" s="161"/>
      <c r="E12" s="56" t="s">
        <v>15</v>
      </c>
      <c r="F12" s="20"/>
      <c r="G12" s="61" t="s">
        <v>16</v>
      </c>
      <c r="H12" s="62" t="s">
        <v>17</v>
      </c>
      <c r="I12" s="56" t="s">
        <v>18</v>
      </c>
      <c r="J12" s="10"/>
      <c r="K12" s="4"/>
      <c r="L12" s="4"/>
      <c r="M12" s="4"/>
      <c r="N12" s="4"/>
      <c r="O12" s="4"/>
    </row>
    <row r="13" spans="1:15" s="64" customFormat="1">
      <c r="A13" s="142" t="s">
        <v>173</v>
      </c>
      <c r="B13" s="142"/>
      <c r="C13" s="142"/>
      <c r="D13" s="142"/>
      <c r="E13" s="103"/>
      <c r="F13" s="21"/>
      <c r="G13" s="30"/>
      <c r="H13" s="37"/>
      <c r="I13" s="90">
        <f>+E13*H13</f>
        <v>0</v>
      </c>
      <c r="J13" s="4"/>
      <c r="K13" s="4"/>
      <c r="L13" s="4"/>
      <c r="M13" s="4"/>
      <c r="N13" s="4"/>
      <c r="O13" s="4"/>
    </row>
    <row r="14" spans="1:15" s="64" customFormat="1">
      <c r="A14" s="142" t="s">
        <v>174</v>
      </c>
      <c r="B14" s="142"/>
      <c r="C14" s="142"/>
      <c r="D14" s="142"/>
      <c r="E14" s="103"/>
      <c r="F14" s="21"/>
      <c r="G14" s="30"/>
      <c r="H14" s="37"/>
      <c r="I14" s="90">
        <f>+E14*H14</f>
        <v>0</v>
      </c>
      <c r="J14" s="4"/>
      <c r="K14" s="4"/>
      <c r="L14" s="4"/>
      <c r="M14" s="4"/>
      <c r="N14" s="4"/>
      <c r="O14" s="4"/>
    </row>
    <row r="15" spans="1:15" s="64" customFormat="1">
      <c r="A15" s="142" t="s">
        <v>175</v>
      </c>
      <c r="B15" s="142"/>
      <c r="C15" s="142"/>
      <c r="D15" s="142"/>
      <c r="E15" s="103"/>
      <c r="F15" s="21"/>
      <c r="G15" s="30"/>
      <c r="H15" s="37"/>
      <c r="I15" s="90">
        <f>+E15*H15</f>
        <v>0</v>
      </c>
      <c r="J15" s="4"/>
      <c r="K15" s="4"/>
      <c r="L15" s="4"/>
      <c r="M15" s="4"/>
      <c r="N15" s="4"/>
      <c r="O15" s="4"/>
    </row>
    <row r="16" spans="1:15" s="64" customFormat="1">
      <c r="A16" s="15"/>
      <c r="B16" s="15"/>
      <c r="C16" s="15"/>
      <c r="D16" s="15"/>
      <c r="E16" s="15"/>
      <c r="F16" s="15"/>
      <c r="G16" s="15"/>
      <c r="H16" s="15"/>
      <c r="I16" s="15"/>
      <c r="J16" s="4"/>
      <c r="K16" s="4"/>
      <c r="L16" s="4"/>
      <c r="M16" s="4"/>
      <c r="N16" s="4"/>
      <c r="O16" s="4"/>
    </row>
    <row r="17" spans="1:15" s="64" customFormat="1">
      <c r="A17" s="139" t="s">
        <v>197</v>
      </c>
      <c r="B17" s="139"/>
      <c r="C17" s="139"/>
      <c r="D17" s="139"/>
      <c r="E17" s="139"/>
      <c r="F17" s="49"/>
      <c r="G17" s="140" t="s">
        <v>13</v>
      </c>
      <c r="H17" s="140"/>
      <c r="I17" s="140"/>
      <c r="J17" s="4"/>
      <c r="K17" s="4"/>
      <c r="L17" s="4"/>
      <c r="M17" s="4"/>
      <c r="N17" s="4"/>
      <c r="O17" s="4"/>
    </row>
    <row r="18" spans="1:15" s="64" customFormat="1">
      <c r="A18" s="161" t="s">
        <v>14</v>
      </c>
      <c r="B18" s="161"/>
      <c r="C18" s="161"/>
      <c r="D18" s="161"/>
      <c r="E18" s="56" t="s">
        <v>15</v>
      </c>
      <c r="F18" s="20"/>
      <c r="G18" s="61" t="s">
        <v>16</v>
      </c>
      <c r="H18" s="62" t="s">
        <v>17</v>
      </c>
      <c r="I18" s="56" t="s">
        <v>18</v>
      </c>
      <c r="J18" s="4"/>
      <c r="K18" s="4"/>
      <c r="L18" s="4"/>
      <c r="M18" s="4"/>
      <c r="N18" s="4"/>
      <c r="O18" s="4"/>
    </row>
    <row r="19" spans="1:15" s="64" customFormat="1">
      <c r="A19" s="162"/>
      <c r="B19" s="162"/>
      <c r="C19" s="162"/>
      <c r="D19" s="162"/>
      <c r="E19" s="103"/>
      <c r="F19" s="20"/>
      <c r="G19" s="37"/>
      <c r="H19" s="37"/>
      <c r="I19" s="90">
        <f>+E19*H19</f>
        <v>0</v>
      </c>
      <c r="J19" s="4"/>
      <c r="K19" s="4"/>
      <c r="L19" s="4"/>
      <c r="M19" s="4"/>
      <c r="N19" s="4"/>
      <c r="O19" s="4"/>
    </row>
    <row r="20" spans="1:15" s="64" customFormat="1">
      <c r="A20" s="162"/>
      <c r="B20" s="162"/>
      <c r="C20" s="162"/>
      <c r="D20" s="162"/>
      <c r="E20" s="103"/>
      <c r="F20" s="20"/>
      <c r="G20" s="30"/>
      <c r="H20" s="37"/>
      <c r="I20" s="90">
        <f>+E20*H20</f>
        <v>0</v>
      </c>
      <c r="J20" s="4"/>
      <c r="K20" s="4"/>
      <c r="L20" s="4"/>
      <c r="M20" s="4"/>
      <c r="N20" s="4"/>
      <c r="O20" s="4"/>
    </row>
    <row r="21" spans="1:15" s="64" customFormat="1">
      <c r="A21" s="162"/>
      <c r="B21" s="162"/>
      <c r="C21" s="162"/>
      <c r="D21" s="162"/>
      <c r="E21" s="103"/>
      <c r="F21" s="20"/>
      <c r="G21" s="30"/>
      <c r="H21" s="37"/>
      <c r="I21" s="90">
        <f>+E21*H21</f>
        <v>0</v>
      </c>
      <c r="J21" s="4"/>
      <c r="K21" s="4"/>
      <c r="L21" s="4"/>
      <c r="M21" s="4"/>
      <c r="N21" s="4"/>
      <c r="O21" s="4"/>
    </row>
    <row r="22" spans="1:15" s="64" customFormat="1">
      <c r="A22" s="162"/>
      <c r="B22" s="162"/>
      <c r="C22" s="162"/>
      <c r="D22" s="162"/>
      <c r="E22" s="103"/>
      <c r="F22" s="20"/>
      <c r="G22" s="30"/>
      <c r="H22" s="37"/>
      <c r="I22" s="90">
        <f>+E22*H22</f>
        <v>0</v>
      </c>
      <c r="J22" s="4"/>
      <c r="K22" s="4"/>
      <c r="L22" s="4"/>
      <c r="M22" s="4"/>
      <c r="N22" s="4"/>
      <c r="O22" s="4"/>
    </row>
    <row r="23" spans="1:15" s="64" customFormat="1">
      <c r="A23" s="162"/>
      <c r="B23" s="162"/>
      <c r="C23" s="162"/>
      <c r="D23" s="162"/>
      <c r="E23" s="103"/>
      <c r="F23" s="20"/>
      <c r="G23" s="30"/>
      <c r="H23" s="37"/>
      <c r="I23" s="90">
        <f>+E23*H23</f>
        <v>0</v>
      </c>
      <c r="J23" s="4"/>
      <c r="K23" s="4"/>
      <c r="L23" s="4"/>
      <c r="M23" s="4"/>
      <c r="N23" s="4"/>
      <c r="O23" s="4"/>
    </row>
    <row r="24" spans="1:15" s="64" customFormat="1">
      <c r="B24" s="68"/>
      <c r="D24" s="68"/>
      <c r="E24" s="68"/>
      <c r="F24" s="68"/>
      <c r="G24" s="68"/>
      <c r="H24" s="68"/>
      <c r="I24" s="68"/>
    </row>
    <row r="25" spans="1:15" s="64" customFormat="1">
      <c r="B25" s="68"/>
      <c r="D25" s="68"/>
      <c r="E25" s="68"/>
      <c r="F25" s="68"/>
      <c r="G25" s="147" t="s">
        <v>66</v>
      </c>
      <c r="H25" s="148"/>
      <c r="I25" s="93">
        <v>0</v>
      </c>
    </row>
    <row r="26" spans="1:15" s="64" customFormat="1">
      <c r="B26" s="68"/>
      <c r="D26" s="68"/>
      <c r="E26" s="68"/>
      <c r="F26" s="68"/>
      <c r="G26" s="147" t="s">
        <v>67</v>
      </c>
      <c r="H26" s="148"/>
      <c r="I26" s="93">
        <f>-H7-H8</f>
        <v>0</v>
      </c>
    </row>
    <row r="27" spans="1:15" s="64" customFormat="1">
      <c r="B27" s="68"/>
      <c r="D27" s="68"/>
      <c r="E27" s="68"/>
      <c r="F27" s="68"/>
      <c r="G27" s="149" t="s">
        <v>68</v>
      </c>
      <c r="H27" s="149"/>
      <c r="I27" s="94">
        <f>+I25+I26</f>
        <v>0</v>
      </c>
    </row>
  </sheetData>
  <sheetProtection algorithmName="SHA-512" hashValue="eKJ2RTeA5HlU9ehnLuHUOOUNghw5BeOmxgqvOEHT5BSI4vl3WvB7lpRNgbDVnUDwU87uS6z3WJxkTPgNJmNWjQ==" saltValue="MM+I6FRFG27FMqYyYqpK9w==" spinCount="100000" sheet="1" objects="1" scenarios="1"/>
  <mergeCells count="22">
    <mergeCell ref="G25:H25"/>
    <mergeCell ref="G26:H26"/>
    <mergeCell ref="G27:H27"/>
    <mergeCell ref="A18:D18"/>
    <mergeCell ref="A19:D19"/>
    <mergeCell ref="A20:D20"/>
    <mergeCell ref="A21:D21"/>
    <mergeCell ref="A22:D22"/>
    <mergeCell ref="A23:D23"/>
    <mergeCell ref="C1:I1"/>
    <mergeCell ref="C3:I3"/>
    <mergeCell ref="G17:I17"/>
    <mergeCell ref="A6:G6"/>
    <mergeCell ref="B7:G7"/>
    <mergeCell ref="B8:G8"/>
    <mergeCell ref="A11:E11"/>
    <mergeCell ref="G11:I11"/>
    <mergeCell ref="A12:D12"/>
    <mergeCell ref="A13:D13"/>
    <mergeCell ref="A14:D14"/>
    <mergeCell ref="A15:D15"/>
    <mergeCell ref="A17:E17"/>
  </mergeCells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firstFooter>&amp;C&amp;"Times New Roman,Regular"&amp;12&amp;KFFFFFF&amp;A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3CF9-5B7A-49E9-92FA-429AEE215FEC}">
  <dimension ref="A1:F29"/>
  <sheetViews>
    <sheetView workbookViewId="0">
      <selection activeCell="C5" sqref="C5:D5"/>
    </sheetView>
  </sheetViews>
  <sheetFormatPr baseColWidth="10" defaultColWidth="13.42578125" defaultRowHeight="17.25"/>
  <cols>
    <col min="1" max="1" width="15.42578125" style="43" customWidth="1"/>
    <col min="2" max="2" width="15.5703125" style="43" customWidth="1"/>
    <col min="3" max="3" width="36.85546875" style="43" customWidth="1"/>
    <col min="4" max="4" width="26.28515625" style="43" customWidth="1"/>
    <col min="5" max="5" width="21.7109375" style="43" customWidth="1"/>
    <col min="6" max="16384" width="13.42578125" style="2"/>
  </cols>
  <sheetData>
    <row r="1" spans="1:6" ht="26.25" customHeight="1">
      <c r="A1" s="2"/>
      <c r="B1" s="2"/>
      <c r="C1" s="145" t="s">
        <v>206</v>
      </c>
      <c r="D1" s="145"/>
      <c r="E1" s="145"/>
    </row>
    <row r="2" spans="1:6" ht="8.1" customHeight="1">
      <c r="A2" s="2"/>
      <c r="B2" s="2"/>
      <c r="C2" s="14"/>
      <c r="D2" s="14"/>
      <c r="E2" s="14"/>
    </row>
    <row r="3" spans="1:6" ht="18.600000000000001" customHeight="1">
      <c r="A3" s="2"/>
      <c r="B3" s="2"/>
      <c r="C3" s="146" t="s">
        <v>176</v>
      </c>
      <c r="D3" s="146"/>
      <c r="E3" s="146"/>
    </row>
    <row r="4" spans="1:6" s="64" customFormat="1">
      <c r="A4" s="48"/>
      <c r="B4" s="48"/>
      <c r="C4" s="48"/>
      <c r="D4" s="48"/>
      <c r="E4" s="48"/>
      <c r="F4" s="4"/>
    </row>
    <row r="5" spans="1:6" s="64" customFormat="1">
      <c r="A5" s="164" t="s">
        <v>177</v>
      </c>
      <c r="B5" s="164"/>
      <c r="C5" s="165"/>
      <c r="D5" s="165"/>
      <c r="E5" s="65"/>
      <c r="F5" s="4"/>
    </row>
    <row r="6" spans="1:6" s="64" customFormat="1">
      <c r="A6" s="164" t="s">
        <v>178</v>
      </c>
      <c r="B6" s="164"/>
      <c r="C6" s="66"/>
      <c r="D6" s="67"/>
      <c r="E6" s="65"/>
      <c r="F6" s="4"/>
    </row>
    <row r="7" spans="1:6" s="64" customFormat="1">
      <c r="A7" s="65"/>
      <c r="B7" s="65"/>
      <c r="C7" s="65"/>
      <c r="D7" s="65"/>
      <c r="E7" s="65"/>
      <c r="F7" s="4"/>
    </row>
    <row r="8" spans="1:6" s="68" customFormat="1">
      <c r="A8" s="166" t="s">
        <v>179</v>
      </c>
      <c r="B8" s="166"/>
      <c r="C8" s="166"/>
      <c r="D8" s="166"/>
      <c r="E8" s="166"/>
    </row>
    <row r="9" spans="1:6" s="68" customFormat="1">
      <c r="A9" s="63" t="s">
        <v>180</v>
      </c>
      <c r="B9" s="63" t="s">
        <v>181</v>
      </c>
      <c r="C9" s="167" t="s">
        <v>14</v>
      </c>
      <c r="D9" s="167"/>
      <c r="E9" s="69" t="s">
        <v>67</v>
      </c>
    </row>
    <row r="10" spans="1:6" s="68" customFormat="1">
      <c r="A10" s="168">
        <v>162</v>
      </c>
      <c r="B10" s="107">
        <v>2</v>
      </c>
      <c r="C10" s="169" t="s">
        <v>182</v>
      </c>
      <c r="D10" s="169"/>
      <c r="E10" s="86">
        <f>+RECOLLIDA!I91</f>
        <v>0</v>
      </c>
    </row>
    <row r="11" spans="1:6" s="68" customFormat="1">
      <c r="A11" s="168"/>
      <c r="B11" s="107">
        <v>2</v>
      </c>
      <c r="C11" s="169" t="s">
        <v>183</v>
      </c>
      <c r="D11" s="169"/>
      <c r="E11" s="86">
        <f>+DEIXALLERIA!I56+COMPOSTATGE!I38+CAMPANYES!I22+'ALTRES DESPESES'!I26</f>
        <v>0</v>
      </c>
    </row>
    <row r="12" spans="1:6" s="68" customFormat="1">
      <c r="A12" s="168"/>
      <c r="B12" s="107">
        <v>2</v>
      </c>
      <c r="C12" s="169" t="s">
        <v>184</v>
      </c>
      <c r="D12" s="169"/>
      <c r="E12" s="86">
        <f>+TRACTAMENT!I51</f>
        <v>0</v>
      </c>
    </row>
    <row r="13" spans="1:6" s="68" customFormat="1">
      <c r="A13" s="163" t="s">
        <v>185</v>
      </c>
      <c r="B13" s="163"/>
      <c r="C13" s="163"/>
      <c r="D13" s="163"/>
      <c r="E13" s="87">
        <f>SUM(E10:E12)</f>
        <v>0</v>
      </c>
    </row>
    <row r="14" spans="1:6" s="68" customFormat="1">
      <c r="A14" s="108"/>
      <c r="B14" s="108"/>
      <c r="C14" s="170" t="s">
        <v>186</v>
      </c>
      <c r="D14" s="170"/>
      <c r="E14" s="109" t="e">
        <f>+E13/C6</f>
        <v>#DIV/0!</v>
      </c>
    </row>
    <row r="15" spans="1:6" s="68" customFormat="1">
      <c r="A15" s="59"/>
      <c r="B15" s="59"/>
      <c r="C15" s="59"/>
      <c r="D15" s="59"/>
      <c r="E15" s="59"/>
    </row>
    <row r="16" spans="1:6" s="68" customFormat="1">
      <c r="A16" s="166" t="s">
        <v>187</v>
      </c>
      <c r="B16" s="166"/>
      <c r="C16" s="166"/>
      <c r="D16" s="166"/>
      <c r="E16" s="166"/>
    </row>
    <row r="17" spans="1:6" s="68" customFormat="1">
      <c r="A17" s="63" t="s">
        <v>180</v>
      </c>
      <c r="B17" s="63" t="s">
        <v>181</v>
      </c>
      <c r="C17" s="167" t="s">
        <v>14</v>
      </c>
      <c r="D17" s="167"/>
      <c r="E17" s="69" t="s">
        <v>66</v>
      </c>
    </row>
    <row r="18" spans="1:6" s="68" customFormat="1">
      <c r="A18" s="110">
        <v>30</v>
      </c>
      <c r="B18" s="107">
        <v>3</v>
      </c>
      <c r="C18" s="169" t="s">
        <v>188</v>
      </c>
      <c r="D18" s="169"/>
      <c r="E18" s="88"/>
    </row>
    <row r="19" spans="1:6" s="68" customFormat="1">
      <c r="A19" s="110">
        <v>46</v>
      </c>
      <c r="B19" s="107">
        <v>4</v>
      </c>
      <c r="C19" s="169" t="s">
        <v>189</v>
      </c>
      <c r="D19" s="169"/>
      <c r="E19" s="89">
        <f>+RECOLLIDA!I90+TRACTAMENT!I50+DEIXALLERIA!I55+COMPOSTATGE!I37+CAMPANYES!I21</f>
        <v>0</v>
      </c>
    </row>
    <row r="20" spans="1:6" s="64" customFormat="1">
      <c r="A20" s="110">
        <v>46</v>
      </c>
      <c r="B20" s="107">
        <v>4</v>
      </c>
      <c r="C20" s="169" t="s">
        <v>190</v>
      </c>
      <c r="D20" s="169"/>
      <c r="E20" s="88"/>
      <c r="F20" s="4"/>
    </row>
    <row r="21" spans="1:6" s="64" customFormat="1">
      <c r="A21" s="163" t="s">
        <v>191</v>
      </c>
      <c r="B21" s="163"/>
      <c r="C21" s="163"/>
      <c r="D21" s="163"/>
      <c r="E21" s="87">
        <f>SUM(E18:E20)</f>
        <v>0</v>
      </c>
      <c r="F21" s="4"/>
    </row>
    <row r="22" spans="1:6" s="64" customFormat="1">
      <c r="A22" s="15"/>
      <c r="B22" s="15"/>
      <c r="C22" s="15"/>
      <c r="D22" s="15"/>
      <c r="E22" s="15"/>
      <c r="F22" s="4"/>
    </row>
    <row r="23" spans="1:6" s="64" customFormat="1">
      <c r="A23" s="15"/>
      <c r="B23" s="15"/>
      <c r="C23" s="15"/>
      <c r="D23" s="15"/>
      <c r="E23" s="15"/>
      <c r="F23" s="4"/>
    </row>
    <row r="24" spans="1:6" s="64" customFormat="1">
      <c r="A24" s="59"/>
      <c r="B24" s="43">
        <f>-RECOLLIDA!I92</f>
        <v>0</v>
      </c>
      <c r="C24" s="43" t="s">
        <v>212</v>
      </c>
      <c r="D24" s="105" t="s">
        <v>187</v>
      </c>
      <c r="E24" s="87">
        <f>+E21</f>
        <v>0</v>
      </c>
    </row>
    <row r="25" spans="1:6" s="64" customFormat="1">
      <c r="A25" s="59"/>
      <c r="B25" s="43">
        <f>-TRACTAMENT!I52</f>
        <v>0</v>
      </c>
      <c r="C25" s="43" t="s">
        <v>213</v>
      </c>
      <c r="D25" s="105" t="s">
        <v>179</v>
      </c>
      <c r="E25" s="87">
        <f>+E13</f>
        <v>0</v>
      </c>
    </row>
    <row r="26" spans="1:6" s="64" customFormat="1">
      <c r="A26" s="59"/>
      <c r="B26" s="43">
        <f>-DEIXALLERIA!I57</f>
        <v>0</v>
      </c>
      <c r="C26" s="43" t="s">
        <v>214</v>
      </c>
      <c r="D26" s="106" t="s">
        <v>192</v>
      </c>
      <c r="E26" s="111">
        <f>+E24+E25</f>
        <v>0</v>
      </c>
    </row>
    <row r="27" spans="1:6">
      <c r="B27" s="43">
        <f>-COMPOSTATGE!I39</f>
        <v>0</v>
      </c>
      <c r="C27" s="43" t="s">
        <v>215</v>
      </c>
    </row>
    <row r="28" spans="1:6">
      <c r="B28" s="43">
        <f>-CAMPANYES!I23</f>
        <v>0</v>
      </c>
      <c r="C28" s="43" t="s">
        <v>216</v>
      </c>
    </row>
    <row r="29" spans="1:6">
      <c r="B29" s="43">
        <f>-'ALTRES DESPESES'!I27</f>
        <v>0</v>
      </c>
      <c r="C29" s="43" t="s">
        <v>142</v>
      </c>
    </row>
  </sheetData>
  <sheetProtection algorithmName="SHA-512" hashValue="q0faHLnxu+C0Y+Hv99PdMaFZ6O7k0irHmdFnwJCG0D+e05bik1o275BIsJE0dQcKPIInVtwAl0+cIN75uTFhuA==" saltValue="onUPjqSboCobnWgepbKXJA==" spinCount="100000" sheet="1" objects="1" scenarios="1"/>
  <mergeCells count="19">
    <mergeCell ref="A21:D21"/>
    <mergeCell ref="C14:D14"/>
    <mergeCell ref="A16:E16"/>
    <mergeCell ref="C17:D17"/>
    <mergeCell ref="C18:D18"/>
    <mergeCell ref="C19:D19"/>
    <mergeCell ref="C20:D20"/>
    <mergeCell ref="C1:E1"/>
    <mergeCell ref="C3:E3"/>
    <mergeCell ref="A13:D13"/>
    <mergeCell ref="A5:B5"/>
    <mergeCell ref="C5:D5"/>
    <mergeCell ref="A6:B6"/>
    <mergeCell ref="A8:E8"/>
    <mergeCell ref="C9:D9"/>
    <mergeCell ref="A10:A12"/>
    <mergeCell ref="C10:D10"/>
    <mergeCell ref="C11:D11"/>
    <mergeCell ref="C12:D12"/>
  </mergeCells>
  <printOptions horizontalCentered="1"/>
  <pageMargins left="0.59055118110236227" right="0.59055118110236227" top="0.59055118110236227" bottom="0.59055118110236227" header="0" footer="0"/>
  <pageSetup paperSize="9" fitToWidth="0" fitToHeight="0" orientation="landscape" r:id="rId1"/>
  <headerFooter differentFirst="1" alignWithMargins="0">
    <firstHeader>&amp;C&amp;"Times New Roman,Regular"&amp;12&amp;KFFFFFF&amp;A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INTRODUCCIÓ</vt:lpstr>
      <vt:lpstr>RECOLLIDA</vt:lpstr>
      <vt:lpstr>TRACTAMENT</vt:lpstr>
      <vt:lpstr>DEIXALLERIA</vt:lpstr>
      <vt:lpstr>COMPOSTATGE</vt:lpstr>
      <vt:lpstr>CAMPANYES</vt:lpstr>
      <vt:lpstr>ALTRES DESPESES</vt:lpstr>
      <vt:lpstr>PRESSUPOST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 Portella</cp:lastModifiedBy>
  <cp:revision>177</cp:revision>
  <cp:lastPrinted>2024-08-28T13:22:31Z</cp:lastPrinted>
  <dcterms:created xsi:type="dcterms:W3CDTF">2021-08-06T07:09:21Z</dcterms:created>
  <dcterms:modified xsi:type="dcterms:W3CDTF">2024-10-11T12:04:59Z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